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Wampin\W1-2019 Výměna PVC Bováka\"/>
    </mc:Choice>
  </mc:AlternateContent>
  <xr:revisionPtr revIDLastSave="0" documentId="8_{4B3E7DD0-A60A-4447-9F18-F09F8B43456E}" xr6:coauthVersionLast="36" xr6:coauthVersionMax="36" xr10:uidLastSave="{00000000-0000-0000-0000-000000000000}"/>
  <bookViews>
    <workbookView xWindow="0" yWindow="0" windowWidth="17256" windowHeight="5640" xr2:uid="{64132255-6D11-4CAB-A7DE-3CBEA4692703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Položky!$A$1:$G$229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Rekapitulace!$E$25</definedName>
    <definedName name="VRNnazev">Rekapitulace!$A$25</definedName>
    <definedName name="VRNproc">Rekapitulace!$F$25</definedName>
    <definedName name="VRNzakl">Rekapitulace!$G$25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E227" i="3" l="1"/>
  <c r="BD227" i="3"/>
  <c r="BC227" i="3"/>
  <c r="BB227" i="3"/>
  <c r="G227" i="3"/>
  <c r="BA227" i="3" s="1"/>
  <c r="BE225" i="3"/>
  <c r="BD225" i="3"/>
  <c r="BC225" i="3"/>
  <c r="BB225" i="3"/>
  <c r="G225" i="3"/>
  <c r="BA225" i="3" s="1"/>
  <c r="BA229" i="3" s="1"/>
  <c r="E19" i="2" s="1"/>
  <c r="BE223" i="3"/>
  <c r="BD223" i="3"/>
  <c r="BC223" i="3"/>
  <c r="BB223" i="3"/>
  <c r="BA223" i="3"/>
  <c r="G223" i="3"/>
  <c r="BE221" i="3"/>
  <c r="BD221" i="3"/>
  <c r="BC221" i="3"/>
  <c r="BB221" i="3"/>
  <c r="BA221" i="3"/>
  <c r="G221" i="3"/>
  <c r="BE219" i="3"/>
  <c r="BD219" i="3"/>
  <c r="BC219" i="3"/>
  <c r="BB219" i="3"/>
  <c r="BA219" i="3"/>
  <c r="G219" i="3"/>
  <c r="BE217" i="3"/>
  <c r="BD217" i="3"/>
  <c r="BC217" i="3"/>
  <c r="BB217" i="3"/>
  <c r="BA217" i="3"/>
  <c r="G217" i="3"/>
  <c r="B19" i="2"/>
  <c r="A19" i="2"/>
  <c r="BE229" i="3"/>
  <c r="I19" i="2" s="1"/>
  <c r="BD229" i="3"/>
  <c r="H19" i="2" s="1"/>
  <c r="BC229" i="3"/>
  <c r="G19" i="2" s="1"/>
  <c r="BB229" i="3"/>
  <c r="F19" i="2" s="1"/>
  <c r="G229" i="3"/>
  <c r="C229" i="3"/>
  <c r="BE214" i="3"/>
  <c r="BD214" i="3"/>
  <c r="BC214" i="3"/>
  <c r="BB214" i="3"/>
  <c r="BA214" i="3"/>
  <c r="G214" i="3"/>
  <c r="BE213" i="3"/>
  <c r="BD213" i="3"/>
  <c r="BC213" i="3"/>
  <c r="BB213" i="3"/>
  <c r="G213" i="3"/>
  <c r="BA213" i="3" s="1"/>
  <c r="BE212" i="3"/>
  <c r="BD212" i="3"/>
  <c r="BC212" i="3"/>
  <c r="BB212" i="3"/>
  <c r="BA212" i="3"/>
  <c r="G212" i="3"/>
  <c r="BE211" i="3"/>
  <c r="BD211" i="3"/>
  <c r="BC211" i="3"/>
  <c r="BB211" i="3"/>
  <c r="G211" i="3"/>
  <c r="BA211" i="3" s="1"/>
  <c r="BE210" i="3"/>
  <c r="BD210" i="3"/>
  <c r="BC210" i="3"/>
  <c r="BB210" i="3"/>
  <c r="BA210" i="3"/>
  <c r="G210" i="3"/>
  <c r="BE209" i="3"/>
  <c r="BD209" i="3"/>
  <c r="BD215" i="3" s="1"/>
  <c r="H18" i="2" s="1"/>
  <c r="BC209" i="3"/>
  <c r="BB209" i="3"/>
  <c r="G209" i="3"/>
  <c r="BA209" i="3" s="1"/>
  <c r="BA215" i="3" s="1"/>
  <c r="E18" i="2" s="1"/>
  <c r="BE208" i="3"/>
  <c r="BD208" i="3"/>
  <c r="BC208" i="3"/>
  <c r="BB208" i="3"/>
  <c r="BB215" i="3" s="1"/>
  <c r="F18" i="2" s="1"/>
  <c r="BA208" i="3"/>
  <c r="G208" i="3"/>
  <c r="B18" i="2"/>
  <c r="A18" i="2"/>
  <c r="BE215" i="3"/>
  <c r="I18" i="2" s="1"/>
  <c r="BC215" i="3"/>
  <c r="G18" i="2" s="1"/>
  <c r="C215" i="3"/>
  <c r="BE201" i="3"/>
  <c r="BD201" i="3"/>
  <c r="BC201" i="3"/>
  <c r="BB201" i="3"/>
  <c r="BA201" i="3"/>
  <c r="G201" i="3"/>
  <c r="BE196" i="3"/>
  <c r="BD196" i="3"/>
  <c r="BD206" i="3" s="1"/>
  <c r="H17" i="2" s="1"/>
  <c r="BC196" i="3"/>
  <c r="BA196" i="3"/>
  <c r="G196" i="3"/>
  <c r="BB196" i="3" s="1"/>
  <c r="BE192" i="3"/>
  <c r="BD192" i="3"/>
  <c r="BC192" i="3"/>
  <c r="BB192" i="3"/>
  <c r="BB206" i="3" s="1"/>
  <c r="F17" i="2" s="1"/>
  <c r="BA192" i="3"/>
  <c r="G192" i="3"/>
  <c r="B17" i="2"/>
  <c r="A17" i="2"/>
  <c r="BE206" i="3"/>
  <c r="I17" i="2" s="1"/>
  <c r="BC206" i="3"/>
  <c r="G17" i="2" s="1"/>
  <c r="BA206" i="3"/>
  <c r="E17" i="2" s="1"/>
  <c r="C206" i="3"/>
  <c r="BE188" i="3"/>
  <c r="BD188" i="3"/>
  <c r="BC188" i="3"/>
  <c r="BB188" i="3"/>
  <c r="BA188" i="3"/>
  <c r="G188" i="3"/>
  <c r="BE184" i="3"/>
  <c r="BD184" i="3"/>
  <c r="BC184" i="3"/>
  <c r="BA184" i="3"/>
  <c r="G184" i="3"/>
  <c r="BB184" i="3" s="1"/>
  <c r="BE182" i="3"/>
  <c r="BD182" i="3"/>
  <c r="BC182" i="3"/>
  <c r="BB182" i="3"/>
  <c r="BA182" i="3"/>
  <c r="G182" i="3"/>
  <c r="BE180" i="3"/>
  <c r="BD180" i="3"/>
  <c r="BD190" i="3" s="1"/>
  <c r="H16" i="2" s="1"/>
  <c r="BC180" i="3"/>
  <c r="BA180" i="3"/>
  <c r="G180" i="3"/>
  <c r="BB180" i="3" s="1"/>
  <c r="BE178" i="3"/>
  <c r="BD178" i="3"/>
  <c r="BC178" i="3"/>
  <c r="BB178" i="3"/>
  <c r="BB190" i="3" s="1"/>
  <c r="F16" i="2" s="1"/>
  <c r="BA178" i="3"/>
  <c r="G178" i="3"/>
  <c r="B16" i="2"/>
  <c r="A16" i="2"/>
  <c r="BE190" i="3"/>
  <c r="I16" i="2" s="1"/>
  <c r="BC190" i="3"/>
  <c r="G16" i="2" s="1"/>
  <c r="BA190" i="3"/>
  <c r="E16" i="2" s="1"/>
  <c r="C190" i="3"/>
  <c r="BE175" i="3"/>
  <c r="BD175" i="3"/>
  <c r="BC175" i="3"/>
  <c r="BB175" i="3"/>
  <c r="BA175" i="3"/>
  <c r="G175" i="3"/>
  <c r="BE166" i="3"/>
  <c r="BD166" i="3"/>
  <c r="BC166" i="3"/>
  <c r="BA166" i="3"/>
  <c r="G166" i="3"/>
  <c r="BB166" i="3" s="1"/>
  <c r="BE156" i="3"/>
  <c r="BD156" i="3"/>
  <c r="BC156" i="3"/>
  <c r="BB156" i="3"/>
  <c r="BA156" i="3"/>
  <c r="G156" i="3"/>
  <c r="BE152" i="3"/>
  <c r="BD152" i="3"/>
  <c r="BC152" i="3"/>
  <c r="BA152" i="3"/>
  <c r="G152" i="3"/>
  <c r="BB152" i="3" s="1"/>
  <c r="BE134" i="3"/>
  <c r="BD134" i="3"/>
  <c r="BC134" i="3"/>
  <c r="BB134" i="3"/>
  <c r="BA134" i="3"/>
  <c r="G134" i="3"/>
  <c r="BE116" i="3"/>
  <c r="BD116" i="3"/>
  <c r="BC116" i="3"/>
  <c r="BA116" i="3"/>
  <c r="G116" i="3"/>
  <c r="BB116" i="3" s="1"/>
  <c r="BE114" i="3"/>
  <c r="BD114" i="3"/>
  <c r="BD176" i="3" s="1"/>
  <c r="H15" i="2" s="1"/>
  <c r="BC114" i="3"/>
  <c r="BB114" i="3"/>
  <c r="BB176" i="3" s="1"/>
  <c r="F15" i="2" s="1"/>
  <c r="BA114" i="3"/>
  <c r="G114" i="3"/>
  <c r="G176" i="3" s="1"/>
  <c r="B15" i="2"/>
  <c r="A15" i="2"/>
  <c r="BE176" i="3"/>
  <c r="I15" i="2" s="1"/>
  <c r="BC176" i="3"/>
  <c r="G15" i="2" s="1"/>
  <c r="BA176" i="3"/>
  <c r="E15" i="2" s="1"/>
  <c r="C176" i="3"/>
  <c r="BE111" i="3"/>
  <c r="BD111" i="3"/>
  <c r="BC111" i="3"/>
  <c r="BB111" i="3"/>
  <c r="BA111" i="3"/>
  <c r="G111" i="3"/>
  <c r="BE110" i="3"/>
  <c r="BD110" i="3"/>
  <c r="BC110" i="3"/>
  <c r="BA110" i="3"/>
  <c r="G110" i="3"/>
  <c r="BB110" i="3" s="1"/>
  <c r="BE109" i="3"/>
  <c r="BD109" i="3"/>
  <c r="BC109" i="3"/>
  <c r="BB109" i="3"/>
  <c r="BA109" i="3"/>
  <c r="G109" i="3"/>
  <c r="BE108" i="3"/>
  <c r="BD108" i="3"/>
  <c r="BC108" i="3"/>
  <c r="BA108" i="3"/>
  <c r="G108" i="3"/>
  <c r="BB108" i="3" s="1"/>
  <c r="BE105" i="3"/>
  <c r="BD105" i="3"/>
  <c r="BC105" i="3"/>
  <c r="BB105" i="3"/>
  <c r="BA105" i="3"/>
  <c r="G105" i="3"/>
  <c r="BE101" i="3"/>
  <c r="BD101" i="3"/>
  <c r="BC101" i="3"/>
  <c r="BA101" i="3"/>
  <c r="G101" i="3"/>
  <c r="BB101" i="3" s="1"/>
  <c r="BE98" i="3"/>
  <c r="BD98" i="3"/>
  <c r="BC98" i="3"/>
  <c r="BB98" i="3"/>
  <c r="BA98" i="3"/>
  <c r="G98" i="3"/>
  <c r="BE93" i="3"/>
  <c r="BD93" i="3"/>
  <c r="BC93" i="3"/>
  <c r="BA93" i="3"/>
  <c r="G93" i="3"/>
  <c r="BB93" i="3" s="1"/>
  <c r="BE92" i="3"/>
  <c r="BD92" i="3"/>
  <c r="BC92" i="3"/>
  <c r="BB92" i="3"/>
  <c r="BA92" i="3"/>
  <c r="G92" i="3"/>
  <c r="BE90" i="3"/>
  <c r="BD90" i="3"/>
  <c r="BC90" i="3"/>
  <c r="BA90" i="3"/>
  <c r="G90" i="3"/>
  <c r="BB90" i="3" s="1"/>
  <c r="BE85" i="3"/>
  <c r="BD85" i="3"/>
  <c r="BC85" i="3"/>
  <c r="BB85" i="3"/>
  <c r="BA85" i="3"/>
  <c r="G85" i="3"/>
  <c r="BE84" i="3"/>
  <c r="BD84" i="3"/>
  <c r="BC84" i="3"/>
  <c r="BA84" i="3"/>
  <c r="G84" i="3"/>
  <c r="BB84" i="3" s="1"/>
  <c r="BE83" i="3"/>
  <c r="BD83" i="3"/>
  <c r="BC83" i="3"/>
  <c r="BB83" i="3"/>
  <c r="BA83" i="3"/>
  <c r="G83" i="3"/>
  <c r="BE78" i="3"/>
  <c r="BD78" i="3"/>
  <c r="BD112" i="3" s="1"/>
  <c r="H14" i="2" s="1"/>
  <c r="BC78" i="3"/>
  <c r="BA78" i="3"/>
  <c r="G78" i="3"/>
  <c r="BB78" i="3" s="1"/>
  <c r="B14" i="2"/>
  <c r="A14" i="2"/>
  <c r="BE112" i="3"/>
  <c r="I14" i="2" s="1"/>
  <c r="BC112" i="3"/>
  <c r="G14" i="2" s="1"/>
  <c r="BA112" i="3"/>
  <c r="E14" i="2" s="1"/>
  <c r="C112" i="3"/>
  <c r="BE75" i="3"/>
  <c r="BD75" i="3"/>
  <c r="BD76" i="3" s="1"/>
  <c r="H13" i="2" s="1"/>
  <c r="BC75" i="3"/>
  <c r="BB75" i="3"/>
  <c r="BB76" i="3" s="1"/>
  <c r="F13" i="2" s="1"/>
  <c r="G75" i="3"/>
  <c r="BA75" i="3" s="1"/>
  <c r="BA76" i="3" s="1"/>
  <c r="E13" i="2" s="1"/>
  <c r="B13" i="2"/>
  <c r="A13" i="2"/>
  <c r="BE76" i="3"/>
  <c r="I13" i="2" s="1"/>
  <c r="BC76" i="3"/>
  <c r="G13" i="2" s="1"/>
  <c r="C76" i="3"/>
  <c r="BE69" i="3"/>
  <c r="BD69" i="3"/>
  <c r="BD73" i="3" s="1"/>
  <c r="H12" i="2" s="1"/>
  <c r="BC69" i="3"/>
  <c r="BB69" i="3"/>
  <c r="BB73" i="3" s="1"/>
  <c r="F12" i="2" s="1"/>
  <c r="G69" i="3"/>
  <c r="BA69" i="3" s="1"/>
  <c r="BA73" i="3" s="1"/>
  <c r="E12" i="2" s="1"/>
  <c r="B12" i="2"/>
  <c r="A12" i="2"/>
  <c r="BE73" i="3"/>
  <c r="I12" i="2" s="1"/>
  <c r="BC73" i="3"/>
  <c r="G12" i="2" s="1"/>
  <c r="C73" i="3"/>
  <c r="BE65" i="3"/>
  <c r="BD65" i="3"/>
  <c r="BC65" i="3"/>
  <c r="BB65" i="3"/>
  <c r="G65" i="3"/>
  <c r="BA65" i="3" s="1"/>
  <c r="BE60" i="3"/>
  <c r="BD60" i="3"/>
  <c r="BC60" i="3"/>
  <c r="BB60" i="3"/>
  <c r="G60" i="3"/>
  <c r="BA60" i="3" s="1"/>
  <c r="BE56" i="3"/>
  <c r="BD56" i="3"/>
  <c r="BC56" i="3"/>
  <c r="BB56" i="3"/>
  <c r="G56" i="3"/>
  <c r="BA56" i="3" s="1"/>
  <c r="BE45" i="3"/>
  <c r="BD45" i="3"/>
  <c r="BD67" i="3" s="1"/>
  <c r="H11" i="2" s="1"/>
  <c r="BC45" i="3"/>
  <c r="BB45" i="3"/>
  <c r="BB67" i="3" s="1"/>
  <c r="F11" i="2" s="1"/>
  <c r="G45" i="3"/>
  <c r="G67" i="3" s="1"/>
  <c r="B11" i="2"/>
  <c r="A11" i="2"/>
  <c r="BE67" i="3"/>
  <c r="I11" i="2" s="1"/>
  <c r="BC67" i="3"/>
  <c r="G11" i="2" s="1"/>
  <c r="C67" i="3"/>
  <c r="BE39" i="3"/>
  <c r="BD39" i="3"/>
  <c r="BD43" i="3" s="1"/>
  <c r="H10" i="2" s="1"/>
  <c r="BC39" i="3"/>
  <c r="BB39" i="3"/>
  <c r="BB43" i="3" s="1"/>
  <c r="F10" i="2" s="1"/>
  <c r="G39" i="3"/>
  <c r="G43" i="3" s="1"/>
  <c r="B10" i="2"/>
  <c r="A10" i="2"/>
  <c r="BE43" i="3"/>
  <c r="I10" i="2" s="1"/>
  <c r="BC43" i="3"/>
  <c r="G10" i="2" s="1"/>
  <c r="C43" i="3"/>
  <c r="BE28" i="3"/>
  <c r="BD28" i="3"/>
  <c r="BD37" i="3" s="1"/>
  <c r="H9" i="2" s="1"/>
  <c r="BC28" i="3"/>
  <c r="BB28" i="3"/>
  <c r="BB37" i="3" s="1"/>
  <c r="F9" i="2" s="1"/>
  <c r="G28" i="3"/>
  <c r="G37" i="3" s="1"/>
  <c r="B9" i="2"/>
  <c r="A9" i="2"/>
  <c r="BE37" i="3"/>
  <c r="I9" i="2" s="1"/>
  <c r="BC37" i="3"/>
  <c r="G9" i="2" s="1"/>
  <c r="C37" i="3"/>
  <c r="BE22" i="3"/>
  <c r="BD22" i="3"/>
  <c r="BC22" i="3"/>
  <c r="BB22" i="3"/>
  <c r="G22" i="3"/>
  <c r="BA22" i="3" s="1"/>
  <c r="BE18" i="3"/>
  <c r="BD18" i="3"/>
  <c r="BC18" i="3"/>
  <c r="BB18" i="3"/>
  <c r="G18" i="3"/>
  <c r="BA18" i="3" s="1"/>
  <c r="BE16" i="3"/>
  <c r="BD16" i="3"/>
  <c r="BD26" i="3" s="1"/>
  <c r="H8" i="2" s="1"/>
  <c r="BC16" i="3"/>
  <c r="BB16" i="3"/>
  <c r="BB26" i="3" s="1"/>
  <c r="F8" i="2" s="1"/>
  <c r="G16" i="3"/>
  <c r="G26" i="3" s="1"/>
  <c r="B8" i="2"/>
  <c r="A8" i="2"/>
  <c r="BE26" i="3"/>
  <c r="I8" i="2" s="1"/>
  <c r="BC26" i="3"/>
  <c r="G8" i="2" s="1"/>
  <c r="C26" i="3"/>
  <c r="BE8" i="3"/>
  <c r="BD8" i="3"/>
  <c r="BD14" i="3" s="1"/>
  <c r="H7" i="2" s="1"/>
  <c r="H20" i="2" s="1"/>
  <c r="C17" i="1" s="1"/>
  <c r="BC8" i="3"/>
  <c r="BB8" i="3"/>
  <c r="BB14" i="3" s="1"/>
  <c r="F7" i="2" s="1"/>
  <c r="G8" i="3"/>
  <c r="G14" i="3" s="1"/>
  <c r="B7" i="2"/>
  <c r="A7" i="2"/>
  <c r="BE14" i="3"/>
  <c r="I7" i="2" s="1"/>
  <c r="BC14" i="3"/>
  <c r="G7" i="2" s="1"/>
  <c r="G20" i="2" s="1"/>
  <c r="C18" i="1" s="1"/>
  <c r="C14" i="3"/>
  <c r="E4" i="3"/>
  <c r="C4" i="3"/>
  <c r="F3" i="3"/>
  <c r="C3" i="3"/>
  <c r="H26" i="2"/>
  <c r="I25" i="2"/>
  <c r="G25" i="2"/>
  <c r="C2" i="2"/>
  <c r="C1" i="2"/>
  <c r="C33" i="1"/>
  <c r="F33" i="1" s="1"/>
  <c r="C31" i="1"/>
  <c r="G23" i="1"/>
  <c r="G22" i="1" s="1"/>
  <c r="C9" i="1"/>
  <c r="G7" i="1"/>
  <c r="D2" i="1"/>
  <c r="C2" i="1"/>
  <c r="I20" i="2" l="1"/>
  <c r="C21" i="1" s="1"/>
  <c r="F20" i="2"/>
  <c r="C16" i="1" s="1"/>
  <c r="BB112" i="3"/>
  <c r="F14" i="2" s="1"/>
  <c r="BA8" i="3"/>
  <c r="BA14" i="3" s="1"/>
  <c r="E7" i="2" s="1"/>
  <c r="E20" i="2" s="1"/>
  <c r="C15" i="1" s="1"/>
  <c r="C19" i="1" s="1"/>
  <c r="C22" i="1" s="1"/>
  <c r="C23" i="1" s="1"/>
  <c r="F30" i="1" s="1"/>
  <c r="F31" i="1" s="1"/>
  <c r="BA16" i="3"/>
  <c r="BA26" i="3" s="1"/>
  <c r="E8" i="2" s="1"/>
  <c r="BA28" i="3"/>
  <c r="BA37" i="3" s="1"/>
  <c r="E9" i="2" s="1"/>
  <c r="BA39" i="3"/>
  <c r="BA43" i="3" s="1"/>
  <c r="E10" i="2" s="1"/>
  <c r="BA45" i="3"/>
  <c r="BA67" i="3" s="1"/>
  <c r="E11" i="2" s="1"/>
  <c r="G73" i="3"/>
  <c r="G76" i="3"/>
  <c r="G112" i="3"/>
  <c r="G190" i="3"/>
  <c r="G206" i="3"/>
  <c r="G215" i="3"/>
  <c r="F34" i="1" l="1"/>
</calcChain>
</file>

<file path=xl/sharedStrings.xml><?xml version="1.0" encoding="utf-8"?>
<sst xmlns="http://schemas.openxmlformats.org/spreadsheetml/2006/main" count="601" uniqueCount="314">
  <si>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</si>
  <si>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</si>
  <si>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</si>
  <si>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</si>
  <si>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</si>
  <si>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</si>
  <si>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</si>
  <si>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</si>
  <si>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</si>
  <si>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</si>
  <si>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</si>
  <si>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</si>
  <si>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</si>
  <si>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</si>
  <si>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</si>
  <si>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</si>
  <si>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</si>
  <si>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</si>
  <si>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</si>
  <si>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</si>
  <si>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</si>
  <si>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</si>
  <si>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</si>
  <si>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</si>
  <si>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</si>
  <si>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</si>
  <si>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</si>
  <si>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</si>
  <si>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</si>
  <si>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</si>
  <si>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</si>
  <si>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</si>
  <si>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</si>
  <si>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</si>
  <si>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</si>
  <si>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</si>
  <si>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</si>
  <si>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</si>
  <si>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</si>
  <si>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</si>
  <si>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</si>
  <si>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</si>
  <si>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</si>
  <si>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</si>
  <si>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</si>
  <si>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</si>
  <si>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</si>
  <si>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</si>
  <si>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</si>
  <si>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</si>
  <si>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</si>
  <si>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</si>
  <si>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</si>
  <si>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</si>
  <si>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</si>
  <si>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</si>
  <si>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</si>
  <si>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</si>
  <si>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</si>
  <si>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</si>
  <si>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</si>
  <si>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</si>
  <si>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</si>
  <si>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</si>
  <si>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</si>
  <si>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</si>
  <si>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</si>
  <si>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</si>
  <si>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</si>
  <si>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</si>
  <si>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</si>
  <si>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</si>
  <si>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</si>
  <si>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</si>
  <si>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</si>
  <si>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</si>
  <si>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</si>
  <si>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W1-2019</t>
  </si>
  <si>
    <t>Výměna PVC v pavilónu D, Mjr. Nováka 1455/34</t>
  </si>
  <si>
    <t>01</t>
  </si>
  <si>
    <t>I. etapa</t>
  </si>
  <si>
    <t>Architektonicko-stavební řešení</t>
  </si>
  <si>
    <t>61</t>
  </si>
  <si>
    <t>Upravy povrchů vnitřní</t>
  </si>
  <si>
    <t>612425931RT2</t>
  </si>
  <si>
    <t>Omítka vápenná vnitřního - štuková s použitím suché maltové směsi</t>
  </si>
  <si>
    <t>m2</t>
  </si>
  <si>
    <t>v pásu tl. cca 300 mm</t>
  </si>
  <si>
    <t>1NP:152,65*0,3</t>
  </si>
  <si>
    <t>2NP:100,525*0,3</t>
  </si>
  <si>
    <t>3NP:137,625*0,3</t>
  </si>
  <si>
    <t>Z - ostění:(1,77+2,9+2,9)*0,2*2*2</t>
  </si>
  <si>
    <t>63</t>
  </si>
  <si>
    <t>Podlahy a podlahové konstrukce</t>
  </si>
  <si>
    <t>631311121R00</t>
  </si>
  <si>
    <t>Doplnění mazanin betonem - oprava podlahy při výměně dveří</t>
  </si>
  <si>
    <t>m3</t>
  </si>
  <si>
    <t>1,8*0,3*0,2</t>
  </si>
  <si>
    <t>632411904R00</t>
  </si>
  <si>
    <t xml:space="preserve">Penetrace podkladů </t>
  </si>
  <si>
    <t>1NP:174,9</t>
  </si>
  <si>
    <t>2NP:112,7</t>
  </si>
  <si>
    <t>3NP:195,1</t>
  </si>
  <si>
    <t>632419110R00</t>
  </si>
  <si>
    <t xml:space="preserve">Samonivelač. stěrka, ruční zpracování tl.do 10 mm </t>
  </si>
  <si>
    <t>64</t>
  </si>
  <si>
    <t>Výplně otvorů</t>
  </si>
  <si>
    <t>64-001.RXX</t>
  </si>
  <si>
    <t>D+M vnitřní prosklená stěna s dveřmi 1770x2900 bezpečnostní sklo, nouzové dveřní kování, plast</t>
  </si>
  <si>
    <t>kus</t>
  </si>
  <si>
    <t>Kompletní provedení a dodávka dle výpisu prvků.</t>
  </si>
  <si>
    <t>- sestava s dveřmi z plastových profilůů, bílá</t>
  </si>
  <si>
    <t>- dveře dvoukřídlé s pevným nadsvětlíkem</t>
  </si>
  <si>
    <t>- zasklení bezpečnostní sklo Conex vč. nadsvětlíku, prosklení čiré</t>
  </si>
  <si>
    <t>- kování klika-klikam vložka FAB</t>
  </si>
  <si>
    <t>- samozavírač s aretací, zapuštěný práh</t>
  </si>
  <si>
    <t>P:2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</si>
  <si>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</si>
  <si>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</si>
  <si>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</si>
  <si>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</si>
  <si>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</si>
  <si>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</si>
  <si>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965048150R00</t>
  </si>
  <si>
    <t>Dočištění povrchu po vybouráné povlakové krytině - odstranění lepidla, odmaštění</t>
  </si>
  <si>
    <t>001K:29</t>
  </si>
  <si>
    <t>002K:22,5</t>
  </si>
  <si>
    <t>003K:14,6</t>
  </si>
  <si>
    <t>004:59,8</t>
  </si>
  <si>
    <t>010:28,5</t>
  </si>
  <si>
    <t>011:15,8</t>
  </si>
  <si>
    <t>019:4,7</t>
  </si>
  <si>
    <t>Mezisoučet</t>
  </si>
  <si>
    <t>965081702R00</t>
  </si>
  <si>
    <t xml:space="preserve">Bourání soklíků </t>
  </si>
  <si>
    <t>m</t>
  </si>
  <si>
    <t>1NP:152,65</t>
  </si>
  <si>
    <t>2NP:100,525</t>
  </si>
  <si>
    <t>3NP:137,625</t>
  </si>
  <si>
    <t>968061125R00</t>
  </si>
  <si>
    <t xml:space="preserve">Vyvěšení dřevěných dveřních křídel pl. do 2 m2 </t>
  </si>
  <si>
    <t>1a:4+1+3</t>
  </si>
  <si>
    <t>1b:1+1</t>
  </si>
  <si>
    <t>1c:2+9+2</t>
  </si>
  <si>
    <t>1d:1</t>
  </si>
  <si>
    <t>968083012RXX</t>
  </si>
  <si>
    <t xml:space="preserve">Vybourání prosklených výplní pl.nad 2 m2 </t>
  </si>
  <si>
    <t>1,77*2,9*2</t>
  </si>
  <si>
    <t>97</t>
  </si>
  <si>
    <t>Prorážení otvorů</t>
  </si>
  <si>
    <t>978013191R00</t>
  </si>
  <si>
    <t xml:space="preserve">Otlučení omítek vnitřních stěn v rozsahu do 100 % </t>
  </si>
  <si>
    <t>99</t>
  </si>
  <si>
    <t>Staveništní přesun hmot</t>
  </si>
  <si>
    <t>999281108R00</t>
  </si>
  <si>
    <t xml:space="preserve">Přesun hmot pro opravy a údržbu do výšky 12 m </t>
  </si>
  <si>
    <t>t</t>
  </si>
  <si>
    <t>766</t>
  </si>
  <si>
    <t>Konstrukce truhlářské</t>
  </si>
  <si>
    <t>766661112R00</t>
  </si>
  <si>
    <t xml:space="preserve">Montáž dveří do zárubně,otevíravých 1kř.do 0,8 m </t>
  </si>
  <si>
    <t>766662811R00</t>
  </si>
  <si>
    <t xml:space="preserve">Demontáž prahů dveří 1křídlových </t>
  </si>
  <si>
    <t>766695213R00</t>
  </si>
  <si>
    <t xml:space="preserve">Montáž prahů dveří jednokřídlových </t>
  </si>
  <si>
    <t>54926002a</t>
  </si>
  <si>
    <t xml:space="preserve">Zámek - vložka FAB </t>
  </si>
  <si>
    <t>1a:8</t>
  </si>
  <si>
    <t>1b:2</t>
  </si>
  <si>
    <t>1c:13</t>
  </si>
  <si>
    <t>766-001.RXX</t>
  </si>
  <si>
    <t xml:space="preserve">D+M větrací mřížky dveří 300x100 mm plastové </t>
  </si>
  <si>
    <t xml:space="preserve">Oprava stávajících zárubní (poškozené panty aj...) </t>
  </si>
  <si>
    <t>54914633a</t>
  </si>
  <si>
    <t>Dveřní kování klika - klika, nerez</t>
  </si>
  <si>
    <t>61168801</t>
  </si>
  <si>
    <t>Dveře vnitřní HPL 1kř. plné bílé 60x197</t>
  </si>
  <si>
    <t>61168803</t>
  </si>
  <si>
    <t>Dveře vnitřní HPL 1kř. plné bílé 80x197</t>
  </si>
  <si>
    <t>61168804</t>
  </si>
  <si>
    <t>Dveře vnitřní HPL 1kř. plné bílé 90x197</t>
  </si>
  <si>
    <t>61187121</t>
  </si>
  <si>
    <t>Prah dubový délka 60 cm</t>
  </si>
  <si>
    <t>61187161</t>
  </si>
  <si>
    <t>Prah dubový délka 80 cm</t>
  </si>
  <si>
    <t>61187181</t>
  </si>
  <si>
    <t>Prah dubový délka 90 cm</t>
  </si>
  <si>
    <t>998766102R00</t>
  </si>
  <si>
    <t xml:space="preserve">Přesun hmot pro truhlářské konstr., výšky do 12 m </t>
  </si>
  <si>
    <t>776</t>
  </si>
  <si>
    <t>Podlahy povlakové</t>
  </si>
  <si>
    <t>776210300RU1</t>
  </si>
  <si>
    <t>Lepení hran pryžových na stupně včetně dodávky hran</t>
  </si>
  <si>
    <t>203- stupínek:(2,7+4)*2</t>
  </si>
  <si>
    <t>776401800R00</t>
  </si>
  <si>
    <t xml:space="preserve">Demontáž soklíků nebo lišt, pryžových nebo z PVC </t>
  </si>
  <si>
    <t>001K:((1,95+0,45)+11,85)*2</t>
  </si>
  <si>
    <t>002K:(2,75+8,9)*2</t>
  </si>
  <si>
    <t>003K:(5,9+2,425)*2</t>
  </si>
  <si>
    <t>004:((6,65+0,5)+8,7)*2</t>
  </si>
  <si>
    <t>010:((2,05+0,45)+15,35)*2</t>
  </si>
  <si>
    <t>011:3+3,75+3,75</t>
  </si>
  <si>
    <t>019:3+1,65+1,65</t>
  </si>
  <si>
    <t>112:(2,4+38,9)*2</t>
  </si>
  <si>
    <t>113:4,2+3,225+4,2</t>
  </si>
  <si>
    <t>121:3+1,65+1,65</t>
  </si>
  <si>
    <t>203:(11,7+7,05)*2</t>
  </si>
  <si>
    <t>207:(2,4+38,7)*2</t>
  </si>
  <si>
    <t>208:4,2+4,2+3,225</t>
  </si>
  <si>
    <t>216:3+1,65+1,65</t>
  </si>
  <si>
    <t>776511810R00</t>
  </si>
  <si>
    <t xml:space="preserve">Odstranění PVC a koberců lepených bez podložky </t>
  </si>
  <si>
    <t>001K:29*2</t>
  </si>
  <si>
    <t>002K:22,5*2</t>
  </si>
  <si>
    <t>003K:14,6*2</t>
  </si>
  <si>
    <t>004:59,8*2</t>
  </si>
  <si>
    <t>010:28,5*2</t>
  </si>
  <si>
    <t>011:15,8*2</t>
  </si>
  <si>
    <t>019:4,7*2</t>
  </si>
  <si>
    <t>112:91,1*2</t>
  </si>
  <si>
    <t>113:16,9*2</t>
  </si>
  <si>
    <t>121:4,7*2</t>
  </si>
  <si>
    <t>203:81,2*2</t>
  </si>
  <si>
    <t>207:92,3*2</t>
  </si>
  <si>
    <t>208:16,9*2</t>
  </si>
  <si>
    <t>209:4,7*2</t>
  </si>
  <si>
    <t>776981115RT1</t>
  </si>
  <si>
    <t>Lišta podlahová ukončující,povlak.podlah vč. dodávky lišty</t>
  </si>
  <si>
    <t>1NP:6</t>
  </si>
  <si>
    <t>2NP:6</t>
  </si>
  <si>
    <t>3NP:6</t>
  </si>
  <si>
    <t>776520010RAF</t>
  </si>
  <si>
    <t>Podlaha povlaková z PVC pásů, soklík podlahovina tl. 2,0 mm, tř. 33 vhodné do škol</t>
  </si>
  <si>
    <t>- lepení povlakovýcj podlah</t>
  </si>
  <si>
    <t>- lepení soklíků</t>
  </si>
  <si>
    <t>- napuštění povlakových podlah pastou</t>
  </si>
  <si>
    <t>- dodávku podlahoviny podlahovina tl. 2,0 mm, tř. 33 vhodné do škol vč. ztratného</t>
  </si>
  <si>
    <t>- dodávla lišty z PVC vč. ztratného</t>
  </si>
  <si>
    <t>- přesun hmot</t>
  </si>
  <si>
    <t>3NP:113,9</t>
  </si>
  <si>
    <t>776520030RAB</t>
  </si>
  <si>
    <t>Podlaha povlaková z PVC, soklík podlahovina tř.34 elektricky vodivé</t>
  </si>
  <si>
    <t>- dodávku podlahoviny podlahovina tř. 34 elektricky vodivé vč. ztratného</t>
  </si>
  <si>
    <t>203:81,2</t>
  </si>
  <si>
    <t>203 - stupínek :(2,7+4)*2*0,2</t>
  </si>
  <si>
    <t>998776102R00</t>
  </si>
  <si>
    <t xml:space="preserve">Přesun hmot pro podlahy povlakové, výšky do 12 m </t>
  </si>
  <si>
    <t>783</t>
  </si>
  <si>
    <t>Nátěry</t>
  </si>
  <si>
    <t>783201821R00</t>
  </si>
  <si>
    <t xml:space="preserve">Odstranění nátěrů z kovových konstrukcí </t>
  </si>
  <si>
    <t>zárubně :36</t>
  </si>
  <si>
    <t>783225600R00</t>
  </si>
  <si>
    <t xml:space="preserve">Nátěr syntetický kovových konstrukcí 2x email </t>
  </si>
  <si>
    <t>zárubně:36</t>
  </si>
  <si>
    <t>783226100R00</t>
  </si>
  <si>
    <t xml:space="preserve">Nátěr syntetický kovových konstrukcí základní </t>
  </si>
  <si>
    <t>zárubně 2x:2*36</t>
  </si>
  <si>
    <t>783612100R00</t>
  </si>
  <si>
    <t xml:space="preserve">Nátěr olejový truhlářských výrobků dvojnásobný </t>
  </si>
  <si>
    <t>prahy:0,9*8*0,2</t>
  </si>
  <si>
    <t>0,8*15*0,2</t>
  </si>
  <si>
    <t>0,6*1*0,2</t>
  </si>
  <si>
    <t>783903812R00</t>
  </si>
  <si>
    <t xml:space="preserve">Očištění zárubní </t>
  </si>
  <si>
    <t>zárubně:24*1,5</t>
  </si>
  <si>
    <t>784</t>
  </si>
  <si>
    <t>Malby</t>
  </si>
  <si>
    <t>784011221RT2</t>
  </si>
  <si>
    <t>Zakrytí předmětů, podlah včetně dodávky fólie tl. 0,04 mm</t>
  </si>
  <si>
    <t>1NP:174,9/2</t>
  </si>
  <si>
    <t>2NP:112,7/2</t>
  </si>
  <si>
    <t>3NP:195,1/2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</si>
  <si>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</si>
  <si>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</si>
  <si>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</si>
  <si>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</si>
  <si>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</si>
  <si>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</si>
  <si>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</si>
  <si>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</si>
  <si>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</si>
  <si>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</si>
  <si>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</si>
  <si>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</si>
  <si>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</si>
  <si>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</si>
  <si>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</si>
  <si>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</si>
  <si>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</si>
  <si>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</si>
  <si>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979990122R00</t>
  </si>
  <si>
    <t xml:space="preserve">Poplatek za skládku suti </t>
  </si>
  <si>
    <t>VRN</t>
  </si>
  <si>
    <t>Vedlejší rozpočtové náklady</t>
  </si>
  <si>
    <t>005121010R</t>
  </si>
  <si>
    <t xml:space="preserve">Vybudování zařízení staveniště </t>
  </si>
  <si>
    <t>Soubor</t>
  </si>
  <si>
    <t xml:space="preserve"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				</t>
  </si>
  <si>
    <t>005121020R</t>
  </si>
  <si>
    <t xml:space="preserve">Provoz zařízení staveniště </t>
  </si>
  <si>
    <t xml:space="preserve"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				</t>
  </si>
  <si>
    <t>005121030R</t>
  </si>
  <si>
    <t xml:space="preserve">Odstranění zařízení staveniště </t>
  </si>
  <si>
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				</t>
  </si>
  <si>
    <t>005122010R</t>
  </si>
  <si>
    <t xml:space="preserve">Provoz objednatele </t>
  </si>
  <si>
    <t xml:space="preserve">Náklady na ztížené provádění stavebních prací v důsledku nepřerušeného provozu na staveništi nebo v případech nepřerušeného provozu v objektech v nichž se stavební práce provádí.				</t>
  </si>
  <si>
    <t>005211080R</t>
  </si>
  <si>
    <t xml:space="preserve">Bezpečnostní a hygienická opatření na staveništi </t>
  </si>
  <si>
    <t xml:space="preserve"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				</t>
  </si>
  <si>
    <t>005241010R</t>
  </si>
  <si>
    <t xml:space="preserve">Dokumentace skutečného provedení </t>
  </si>
  <si>
    <t xml:space="preserve">Náklady na vyhotovení dokumentace skutečného provedení stavby a její předání objednateli v požadované formě a požadovaném počtu.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</si>
</sst>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49" fontId="27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74517E7F-9F9A-4CB0-B3D3-1BD84B7ED4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3BB2A-6318-4CEA-AAA6-F4C03AB7AB92}">
  <sheetPr codeName="List21"/>
  <dimension ref="A1:BE55"/>
  <sheetViews>
    <sheetView tabSelected="1"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 x14ac:dyDescent="0.3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5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5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5">
      <c r="A11" s="29" t="s">
        <v>15</v>
      </c>
      <c r="B11" s="13"/>
      <c r="C11" s="30"/>
      <c r="D11" s="30"/>
      <c r="E11" s="30"/>
      <c r="F11" s="41" t="s">
        <v>16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3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3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 x14ac:dyDescent="0.25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" customHeight="1" x14ac:dyDescent="0.25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" customHeight="1" x14ac:dyDescent="0.25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" customHeight="1" x14ac:dyDescent="0.25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" customHeight="1" x14ac:dyDescent="0.25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" customHeight="1" x14ac:dyDescent="0.25">
      <c r="A20" s="67"/>
      <c r="B20" s="58"/>
      <c r="C20" s="59"/>
      <c r="D20" s="9"/>
      <c r="E20" s="63"/>
      <c r="F20" s="64"/>
      <c r="G20" s="59"/>
    </row>
    <row r="21" spans="1:7" ht="15.9" customHeight="1" x14ac:dyDescent="0.25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" customHeight="1" x14ac:dyDescent="0.25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 x14ac:dyDescent="0.3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5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5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5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5">
      <c r="A27" s="68"/>
      <c r="B27" s="86"/>
      <c r="C27" s="81"/>
      <c r="D27" s="69"/>
      <c r="E27" s="82"/>
      <c r="F27" s="83"/>
      <c r="G27" s="84"/>
    </row>
    <row r="28" spans="1:7" x14ac:dyDescent="0.25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5">
      <c r="A29" s="68"/>
      <c r="B29" s="69"/>
      <c r="C29" s="88"/>
      <c r="D29" s="89"/>
      <c r="E29" s="88"/>
      <c r="F29" s="69"/>
      <c r="G29" s="84"/>
    </row>
    <row r="30" spans="1:7" x14ac:dyDescent="0.25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5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5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5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5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5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5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5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5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5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5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5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5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5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5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5">
      <c r="B46" s="107"/>
      <c r="C46" s="107"/>
      <c r="D46" s="107"/>
      <c r="E46" s="107"/>
      <c r="F46" s="107"/>
      <c r="G46" s="107"/>
    </row>
    <row r="47" spans="1:8" x14ac:dyDescent="0.25">
      <c r="B47" s="107"/>
      <c r="C47" s="107"/>
      <c r="D47" s="107"/>
      <c r="E47" s="107"/>
      <c r="F47" s="107"/>
      <c r="G47" s="107"/>
    </row>
    <row r="48" spans="1:8" x14ac:dyDescent="0.25">
      <c r="B48" s="107"/>
      <c r="C48" s="107"/>
      <c r="D48" s="107"/>
      <c r="E48" s="107"/>
      <c r="F48" s="107"/>
      <c r="G48" s="107"/>
    </row>
    <row r="49" spans="2:7" x14ac:dyDescent="0.25">
      <c r="B49" s="107"/>
      <c r="C49" s="107"/>
      <c r="D49" s="107"/>
      <c r="E49" s="107"/>
      <c r="F49" s="107"/>
      <c r="G49" s="107"/>
    </row>
    <row r="50" spans="2:7" x14ac:dyDescent="0.25">
      <c r="B50" s="107"/>
      <c r="C50" s="107"/>
      <c r="D50" s="107"/>
      <c r="E50" s="107"/>
      <c r="F50" s="107"/>
      <c r="G50" s="107"/>
    </row>
    <row r="51" spans="2:7" x14ac:dyDescent="0.25">
      <c r="B51" s="107"/>
      <c r="C51" s="107"/>
      <c r="D51" s="107"/>
      <c r="E51" s="107"/>
      <c r="F51" s="107"/>
      <c r="G51" s="107"/>
    </row>
    <row r="52" spans="2:7" x14ac:dyDescent="0.25">
      <c r="B52" s="107"/>
      <c r="C52" s="107"/>
      <c r="D52" s="107"/>
      <c r="E52" s="107"/>
      <c r="F52" s="107"/>
      <c r="G52" s="107"/>
    </row>
    <row r="53" spans="2:7" x14ac:dyDescent="0.25">
      <c r="B53" s="107"/>
      <c r="C53" s="107"/>
      <c r="D53" s="107"/>
      <c r="E53" s="107"/>
      <c r="F53" s="107"/>
      <c r="G53" s="107"/>
    </row>
    <row r="54" spans="2:7" x14ac:dyDescent="0.25">
      <c r="B54" s="107"/>
      <c r="C54" s="107"/>
      <c r="D54" s="107"/>
      <c r="E54" s="107"/>
      <c r="F54" s="107"/>
      <c r="G54" s="107"/>
    </row>
    <row r="55" spans="2:7" x14ac:dyDescent="0.25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F666-49AC-46B1-96E0-76A166202E10}">
  <sheetPr codeName="List31"/>
  <dimension ref="A1:IV77"/>
  <sheetViews>
    <sheetView workbookViewId="0">
      <selection activeCell="A25" sqref="A25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9" ht="13.8" thickTop="1" x14ac:dyDescent="0.25">
      <c r="A1" s="108" t="s">
        <v>48</v>
      </c>
      <c r="B1" s="109"/>
      <c r="C1" s="110" t="str">
        <f>CONCATENATE(cislostavby," ",nazevstavby)</f>
        <v>W1-2019 Výměna PVC v pavilónu D, Mjr. Nováka 1455/34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8" thickBot="1" x14ac:dyDescent="0.3">
      <c r="A2" s="116" t="s">
        <v>50</v>
      </c>
      <c r="B2" s="117"/>
      <c r="C2" s="118" t="str">
        <f>CONCATENATE(cisloobjektu," ",nazevobjektu)</f>
        <v>01 I. etapa</v>
      </c>
      <c r="D2" s="119"/>
      <c r="E2" s="120"/>
      <c r="F2" s="119"/>
      <c r="G2" s="121" t="s">
        <v>81</v>
      </c>
      <c r="H2" s="122"/>
      <c r="I2" s="123"/>
    </row>
    <row r="3" spans="1:9" ht="13.8" thickTop="1" x14ac:dyDescent="0.25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3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8" thickBot="1" x14ac:dyDescent="0.3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8" thickBot="1" x14ac:dyDescent="0.3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5">
      <c r="A7" s="231" t="str">
        <f>Položky!B7</f>
        <v>61</v>
      </c>
      <c r="B7" s="133" t="str">
        <f>Položky!C7</f>
        <v>Upravy povrchů vnitřní</v>
      </c>
      <c r="C7" s="69"/>
      <c r="D7" s="134"/>
      <c r="E7" s="232">
        <f>Položky!BA14</f>
        <v>0</v>
      </c>
      <c r="F7" s="233">
        <f>Položky!BB14</f>
        <v>0</v>
      </c>
      <c r="G7" s="233">
        <f>Položky!BC14</f>
        <v>0</v>
      </c>
      <c r="H7" s="233">
        <f>Položky!BD14</f>
        <v>0</v>
      </c>
      <c r="I7" s="234">
        <f>Položky!BE14</f>
        <v>0</v>
      </c>
    </row>
    <row r="8" spans="1:9" s="37" customFormat="1" x14ac:dyDescent="0.25">
      <c r="A8" s="231" t="str">
        <f>Položky!B15</f>
        <v>63</v>
      </c>
      <c r="B8" s="133" t="str">
        <f>Položky!C15</f>
        <v>Podlahy a podlahové konstrukce</v>
      </c>
      <c r="C8" s="69"/>
      <c r="D8" s="134"/>
      <c r="E8" s="232">
        <f>Položky!BA26</f>
        <v>0</v>
      </c>
      <c r="F8" s="233">
        <f>Položky!BB26</f>
        <v>0</v>
      </c>
      <c r="G8" s="233">
        <f>Položky!BC26</f>
        <v>0</v>
      </c>
      <c r="H8" s="233">
        <f>Položky!BD26</f>
        <v>0</v>
      </c>
      <c r="I8" s="234">
        <f>Položky!BE26</f>
        <v>0</v>
      </c>
    </row>
    <row r="9" spans="1:9" s="37" customFormat="1" x14ac:dyDescent="0.25">
      <c r="A9" s="231" t="str">
        <f>Položky!B27</f>
        <v>64</v>
      </c>
      <c r="B9" s="133" t="str">
        <f>Položky!C27</f>
        <v>Výplně otvorů</v>
      </c>
      <c r="C9" s="69"/>
      <c r="D9" s="134"/>
      <c r="E9" s="232">
        <f>Položky!BA37</f>
        <v>0</v>
      </c>
      <c r="F9" s="233">
        <f>Položky!BB37</f>
        <v>0</v>
      </c>
      <c r="G9" s="233">
        <f>Položky!BC37</f>
        <v>0</v>
      </c>
      <c r="H9" s="233">
        <f>Položky!BD37</f>
        <v>0</v>
      </c>
      <c r="I9" s="234">
        <f>Položky!BE37</f>
        <v>0</v>
      </c>
    </row>
    <row r="10" spans="1:9" s="37" customFormat="1" x14ac:dyDescent="0.25">
      <c r="A10" s="231" t="str">
        <f>Položky!B38</f>
        <v>95</v>
      </c>
      <c r="B10" s="133" t="str">
        <f>Položky!C38</f>
        <v>Dokončovací konstrukce na pozemních stavbách</v>
      </c>
      <c r="C10" s="69"/>
      <c r="D10" s="134"/>
      <c r="E10" s="232">
        <f>Položky!BA43</f>
        <v>0</v>
      </c>
      <c r="F10" s="233">
        <f>Položky!BB43</f>
        <v>0</v>
      </c>
      <c r="G10" s="233">
        <f>Položky!BC43</f>
        <v>0</v>
      </c>
      <c r="H10" s="233">
        <f>Položky!BD43</f>
        <v>0</v>
      </c>
      <c r="I10" s="234">
        <f>Položky!BE43</f>
        <v>0</v>
      </c>
    </row>
    <row r="11" spans="1:9" s="37" customFormat="1" x14ac:dyDescent="0.25">
      <c r="A11" s="231" t="str">
        <f>Položky!B44</f>
        <v>96</v>
      </c>
      <c r="B11" s="133" t="str">
        <f>Položky!C44</f>
        <v>Bourání konstrukcí</v>
      </c>
      <c r="C11" s="69"/>
      <c r="D11" s="134"/>
      <c r="E11" s="232">
        <f>Položky!BA67</f>
        <v>0</v>
      </c>
      <c r="F11" s="233">
        <f>Položky!BB67</f>
        <v>0</v>
      </c>
      <c r="G11" s="233">
        <f>Položky!BC67</f>
        <v>0</v>
      </c>
      <c r="H11" s="233">
        <f>Položky!BD67</f>
        <v>0</v>
      </c>
      <c r="I11" s="234">
        <f>Položky!BE67</f>
        <v>0</v>
      </c>
    </row>
    <row r="12" spans="1:9" s="37" customFormat="1" x14ac:dyDescent="0.25">
      <c r="A12" s="231" t="str">
        <f>Položky!B68</f>
        <v>97</v>
      </c>
      <c r="B12" s="133" t="str">
        <f>Položky!C68</f>
        <v>Prorážení otvorů</v>
      </c>
      <c r="C12" s="69"/>
      <c r="D12" s="134"/>
      <c r="E12" s="232">
        <f>Položky!BA73</f>
        <v>0</v>
      </c>
      <c r="F12" s="233">
        <f>Položky!BB73</f>
        <v>0</v>
      </c>
      <c r="G12" s="233">
        <f>Položky!BC73</f>
        <v>0</v>
      </c>
      <c r="H12" s="233">
        <f>Položky!BD73</f>
        <v>0</v>
      </c>
      <c r="I12" s="234">
        <f>Položky!BE73</f>
        <v>0</v>
      </c>
    </row>
    <row r="13" spans="1:9" s="37" customFormat="1" x14ac:dyDescent="0.25">
      <c r="A13" s="231" t="str">
        <f>Položky!B74</f>
        <v>99</v>
      </c>
      <c r="B13" s="133" t="str">
        <f>Položky!C74</f>
        <v>Staveništní přesun hmot</v>
      </c>
      <c r="C13" s="69"/>
      <c r="D13" s="134"/>
      <c r="E13" s="232">
        <f>Položky!BA76</f>
        <v>0</v>
      </c>
      <c r="F13" s="233">
        <f>Položky!BB76</f>
        <v>0</v>
      </c>
      <c r="G13" s="233">
        <f>Položky!BC76</f>
        <v>0</v>
      </c>
      <c r="H13" s="233">
        <f>Položky!BD76</f>
        <v>0</v>
      </c>
      <c r="I13" s="234">
        <f>Položky!BE76</f>
        <v>0</v>
      </c>
    </row>
    <row r="14" spans="1:9" s="37" customFormat="1" x14ac:dyDescent="0.25">
      <c r="A14" s="231" t="str">
        <f>Položky!B77</f>
        <v>766</v>
      </c>
      <c r="B14" s="133" t="str">
        <f>Položky!C77</f>
        <v>Konstrukce truhlářské</v>
      </c>
      <c r="C14" s="69"/>
      <c r="D14" s="134"/>
      <c r="E14" s="232">
        <f>Položky!BA112</f>
        <v>0</v>
      </c>
      <c r="F14" s="233">
        <f>Položky!BB112</f>
        <v>0</v>
      </c>
      <c r="G14" s="233">
        <f>Položky!BC112</f>
        <v>0</v>
      </c>
      <c r="H14" s="233">
        <f>Položky!BD112</f>
        <v>0</v>
      </c>
      <c r="I14" s="234">
        <f>Položky!BE112</f>
        <v>0</v>
      </c>
    </row>
    <row r="15" spans="1:9" s="37" customFormat="1" x14ac:dyDescent="0.25">
      <c r="A15" s="231" t="str">
        <f>Položky!B113</f>
        <v>776</v>
      </c>
      <c r="B15" s="133" t="str">
        <f>Položky!C113</f>
        <v>Podlahy povlakové</v>
      </c>
      <c r="C15" s="69"/>
      <c r="D15" s="134"/>
      <c r="E15" s="232">
        <f>Položky!BA176</f>
        <v>0</v>
      </c>
      <c r="F15" s="233">
        <f>Položky!BB176</f>
        <v>0</v>
      </c>
      <c r="G15" s="233">
        <f>Položky!BC176</f>
        <v>0</v>
      </c>
      <c r="H15" s="233">
        <f>Položky!BD176</f>
        <v>0</v>
      </c>
      <c r="I15" s="234">
        <f>Položky!BE176</f>
        <v>0</v>
      </c>
    </row>
    <row r="16" spans="1:9" s="37" customFormat="1" x14ac:dyDescent="0.25">
      <c r="A16" s="231" t="str">
        <f>Položky!B177</f>
        <v>783</v>
      </c>
      <c r="B16" s="133" t="str">
        <f>Položky!C177</f>
        <v>Nátěry</v>
      </c>
      <c r="C16" s="69"/>
      <c r="D16" s="134"/>
      <c r="E16" s="232">
        <f>Položky!BA190</f>
        <v>0</v>
      </c>
      <c r="F16" s="233">
        <f>Položky!BB190</f>
        <v>0</v>
      </c>
      <c r="G16" s="233">
        <f>Položky!BC190</f>
        <v>0</v>
      </c>
      <c r="H16" s="233">
        <f>Položky!BD190</f>
        <v>0</v>
      </c>
      <c r="I16" s="234">
        <f>Položky!BE190</f>
        <v>0</v>
      </c>
    </row>
    <row r="17" spans="1:256" s="37" customFormat="1" x14ac:dyDescent="0.25">
      <c r="A17" s="231" t="str">
        <f>Položky!B191</f>
        <v>784</v>
      </c>
      <c r="B17" s="133" t="str">
        <f>Položky!C191</f>
        <v>Malby</v>
      </c>
      <c r="C17" s="69"/>
      <c r="D17" s="134"/>
      <c r="E17" s="232">
        <f>Položky!BA206</f>
        <v>0</v>
      </c>
      <c r="F17" s="233">
        <f>Položky!BB206</f>
        <v>0</v>
      </c>
      <c r="G17" s="233">
        <f>Položky!BC206</f>
        <v>0</v>
      </c>
      <c r="H17" s="233">
        <f>Položky!BD206</f>
        <v>0</v>
      </c>
      <c r="I17" s="234">
        <f>Položky!BE206</f>
        <v>0</v>
      </c>
    </row>
    <row r="18" spans="1:256" s="37" customFormat="1" x14ac:dyDescent="0.25">
      <c r="A18" s="231" t="str">
        <f>Položky!B207</f>
        <v>D96</v>
      </c>
      <c r="B18" s="133" t="str">
        <f>Položky!C207</f>
        <v>Přesuny suti a vybouraných hmot</v>
      </c>
      <c r="C18" s="69"/>
      <c r="D18" s="134"/>
      <c r="E18" s="232">
        <f>Položky!BA215</f>
        <v>0</v>
      </c>
      <c r="F18" s="233">
        <f>Položky!BB215</f>
        <v>0</v>
      </c>
      <c r="G18" s="233">
        <f>Položky!BC215</f>
        <v>0</v>
      </c>
      <c r="H18" s="233">
        <f>Položky!BD215</f>
        <v>0</v>
      </c>
      <c r="I18" s="234">
        <f>Položky!BE215</f>
        <v>0</v>
      </c>
    </row>
    <row r="19" spans="1:256" s="37" customFormat="1" ht="13.8" thickBot="1" x14ac:dyDescent="0.3">
      <c r="A19" s="231" t="str">
        <f>Položky!B216</f>
        <v>VRN</v>
      </c>
      <c r="B19" s="133" t="str">
        <f>Položky!C216</f>
        <v>Vedlejší rozpočtové náklady</v>
      </c>
      <c r="C19" s="69"/>
      <c r="D19" s="134"/>
      <c r="E19" s="232">
        <f>Položky!BA229</f>
        <v>0</v>
      </c>
      <c r="F19" s="233">
        <f>Položky!BB229</f>
        <v>0</v>
      </c>
      <c r="G19" s="233">
        <f>Položky!BC229</f>
        <v>0</v>
      </c>
      <c r="H19" s="233">
        <f>Položky!BD229</f>
        <v>0</v>
      </c>
      <c r="I19" s="234">
        <f>Položky!BE229</f>
        <v>0</v>
      </c>
    </row>
    <row r="20" spans="1:256" ht="13.8" thickBot="1" x14ac:dyDescent="0.3">
      <c r="A20" s="135"/>
      <c r="B20" s="136" t="s">
        <v>57</v>
      </c>
      <c r="C20" s="136"/>
      <c r="D20" s="137"/>
      <c r="E20" s="138">
        <f>SUM(E7:E19)</f>
        <v>0</v>
      </c>
      <c r="F20" s="139">
        <f>SUM(F7:F19)</f>
        <v>0</v>
      </c>
      <c r="G20" s="139">
        <f>SUM(G7:G19)</f>
        <v>0</v>
      </c>
      <c r="H20" s="139">
        <f>SUM(H7:H19)</f>
        <v>0</v>
      </c>
      <c r="I20" s="140">
        <f>SUM(I7:I19)</f>
        <v>0</v>
      </c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141"/>
      <c r="BN20" s="141"/>
      <c r="BO20" s="141"/>
      <c r="BP20" s="141"/>
      <c r="BQ20" s="141"/>
      <c r="BR20" s="141"/>
      <c r="BS20" s="141"/>
      <c r="BT20" s="141"/>
      <c r="BU20" s="141"/>
      <c r="BV20" s="141"/>
      <c r="BW20" s="141"/>
      <c r="BX20" s="141"/>
      <c r="BY20" s="141"/>
      <c r="BZ20" s="141"/>
      <c r="CA20" s="141"/>
      <c r="CB20" s="141"/>
      <c r="CC20" s="141"/>
      <c r="CD20" s="141"/>
      <c r="CE20" s="141"/>
      <c r="CF20" s="141"/>
      <c r="CG20" s="141"/>
      <c r="CH20" s="141"/>
      <c r="CI20" s="141"/>
      <c r="CJ20" s="141"/>
      <c r="CK20" s="141"/>
      <c r="CL20" s="141"/>
      <c r="CM20" s="141"/>
      <c r="CN20" s="141"/>
      <c r="CO20" s="141"/>
      <c r="CP20" s="141"/>
      <c r="CQ20" s="141"/>
      <c r="CR20" s="141"/>
      <c r="CS20" s="141"/>
      <c r="CT20" s="141"/>
      <c r="CU20" s="141"/>
      <c r="CV20" s="141"/>
      <c r="CW20" s="141"/>
      <c r="CX20" s="141"/>
      <c r="CY20" s="141"/>
      <c r="CZ20" s="141"/>
      <c r="DA20" s="141"/>
      <c r="DB20" s="141"/>
      <c r="DC20" s="141"/>
      <c r="DD20" s="141"/>
      <c r="DE20" s="141"/>
      <c r="DF20" s="141"/>
      <c r="DG20" s="141"/>
      <c r="DH20" s="141"/>
      <c r="DI20" s="141"/>
      <c r="DJ20" s="141"/>
      <c r="DK20" s="141"/>
      <c r="DL20" s="141"/>
      <c r="DM20" s="141"/>
      <c r="DN20" s="141"/>
      <c r="DO20" s="141"/>
      <c r="DP20" s="141"/>
      <c r="DQ20" s="141"/>
      <c r="DR20" s="141"/>
      <c r="DS20" s="141"/>
      <c r="DT20" s="141"/>
      <c r="DU20" s="141"/>
      <c r="DV20" s="141"/>
      <c r="DW20" s="141"/>
      <c r="DX20" s="141"/>
      <c r="DY20" s="141"/>
      <c r="DZ20" s="141"/>
      <c r="EA20" s="141"/>
      <c r="EB20" s="141"/>
      <c r="EC20" s="141"/>
      <c r="ED20" s="141"/>
      <c r="EE20" s="141"/>
      <c r="EF20" s="141"/>
      <c r="EG20" s="141"/>
      <c r="EH20" s="141"/>
      <c r="EI20" s="141"/>
      <c r="EJ20" s="141"/>
      <c r="EK20" s="141"/>
      <c r="EL20" s="141"/>
      <c r="EM20" s="141"/>
      <c r="EN20" s="141"/>
      <c r="EO20" s="141"/>
      <c r="EP20" s="141"/>
      <c r="EQ20" s="141"/>
      <c r="ER20" s="141"/>
      <c r="ES20" s="141"/>
      <c r="ET20" s="141"/>
      <c r="EU20" s="141"/>
      <c r="EV20" s="141"/>
      <c r="EW20" s="141"/>
      <c r="EX20" s="141"/>
      <c r="EY20" s="141"/>
      <c r="EZ20" s="141"/>
      <c r="FA20" s="141"/>
      <c r="FB20" s="141"/>
      <c r="FC20" s="141"/>
      <c r="FD20" s="141"/>
      <c r="FE20" s="141"/>
      <c r="FF20" s="141"/>
      <c r="FG20" s="141"/>
      <c r="FH20" s="141"/>
      <c r="FI20" s="141"/>
      <c r="FJ20" s="141"/>
      <c r="FK20" s="141"/>
      <c r="FL20" s="141"/>
      <c r="FM20" s="141"/>
      <c r="FN20" s="141"/>
      <c r="FO20" s="141"/>
      <c r="FP20" s="141"/>
      <c r="FQ20" s="141"/>
      <c r="FR20" s="141"/>
      <c r="FS20" s="141"/>
      <c r="FT20" s="141"/>
      <c r="FU20" s="141"/>
      <c r="FV20" s="141"/>
      <c r="FW20" s="141"/>
      <c r="FX20" s="141"/>
      <c r="FY20" s="141"/>
      <c r="FZ20" s="141"/>
      <c r="GA20" s="141"/>
      <c r="GB20" s="141"/>
      <c r="GC20" s="141"/>
      <c r="GD20" s="141"/>
      <c r="GE20" s="141"/>
      <c r="GF20" s="141"/>
      <c r="GG20" s="141"/>
      <c r="GH20" s="141"/>
      <c r="GI20" s="141"/>
      <c r="GJ20" s="141"/>
      <c r="GK20" s="141"/>
      <c r="GL20" s="141"/>
      <c r="GM20" s="141"/>
      <c r="GN20" s="141"/>
      <c r="GO20" s="141"/>
      <c r="GP20" s="141"/>
      <c r="GQ20" s="141"/>
      <c r="GR20" s="141"/>
      <c r="GS20" s="141"/>
      <c r="GT20" s="141"/>
      <c r="GU20" s="141"/>
      <c r="GV20" s="141"/>
      <c r="GW20" s="141"/>
      <c r="GX20" s="141"/>
      <c r="GY20" s="141"/>
      <c r="GZ20" s="141"/>
      <c r="HA20" s="141"/>
      <c r="HB20" s="141"/>
      <c r="HC20" s="141"/>
      <c r="HD20" s="141"/>
      <c r="HE20" s="141"/>
      <c r="HF20" s="141"/>
      <c r="HG20" s="141"/>
      <c r="HH20" s="141"/>
      <c r="HI20" s="141"/>
      <c r="HJ20" s="141"/>
      <c r="HK20" s="141"/>
      <c r="HL20" s="141"/>
      <c r="HM20" s="141"/>
      <c r="HN20" s="141"/>
      <c r="HO20" s="141"/>
      <c r="HP20" s="141"/>
      <c r="HQ20" s="141"/>
      <c r="HR20" s="141"/>
      <c r="HS20" s="141"/>
      <c r="HT20" s="141"/>
      <c r="HU20" s="141"/>
      <c r="HV20" s="141"/>
      <c r="HW20" s="141"/>
      <c r="HX20" s="141"/>
      <c r="HY20" s="141"/>
      <c r="HZ20" s="141"/>
      <c r="IA20" s="141"/>
      <c r="IB20" s="141"/>
      <c r="IC20" s="141"/>
      <c r="ID20" s="141"/>
      <c r="IE20" s="141"/>
      <c r="IF20" s="141"/>
      <c r="IG20" s="141"/>
      <c r="IH20" s="141"/>
      <c r="II20" s="141"/>
      <c r="IJ20" s="141"/>
      <c r="IK20" s="141"/>
      <c r="IL20" s="141"/>
      <c r="IM20" s="141"/>
      <c r="IN20" s="141"/>
      <c r="IO20" s="141"/>
      <c r="IP20" s="141"/>
      <c r="IQ20" s="141"/>
      <c r="IR20" s="141"/>
      <c r="IS20" s="141"/>
      <c r="IT20" s="141"/>
      <c r="IU20" s="141"/>
      <c r="IV20" s="141"/>
    </row>
    <row r="21" spans="1:256" x14ac:dyDescent="0.25">
      <c r="A21" s="69"/>
      <c r="B21" s="69"/>
      <c r="C21" s="69"/>
      <c r="D21" s="69"/>
      <c r="E21" s="69"/>
      <c r="F21" s="69"/>
      <c r="G21" s="69"/>
      <c r="H21" s="69"/>
      <c r="I21" s="69"/>
    </row>
    <row r="22" spans="1:256" ht="17.399999999999999" x14ac:dyDescent="0.3">
      <c r="A22" s="125" t="s">
        <v>58</v>
      </c>
      <c r="B22" s="125"/>
      <c r="C22" s="125"/>
      <c r="D22" s="125"/>
      <c r="E22" s="125"/>
      <c r="F22" s="125"/>
      <c r="G22" s="142"/>
      <c r="H22" s="125"/>
      <c r="I22" s="125"/>
      <c r="BA22" s="43"/>
      <c r="BB22" s="43"/>
      <c r="BC22" s="43"/>
      <c r="BD22" s="43"/>
      <c r="BE22" s="43"/>
    </row>
    <row r="23" spans="1:256" ht="13.8" thickBot="1" x14ac:dyDescent="0.3">
      <c r="A23" s="82"/>
      <c r="B23" s="82"/>
      <c r="C23" s="82"/>
      <c r="D23" s="82"/>
      <c r="E23" s="82"/>
      <c r="F23" s="82"/>
      <c r="G23" s="82"/>
      <c r="H23" s="82"/>
      <c r="I23" s="82"/>
    </row>
    <row r="24" spans="1:256" x14ac:dyDescent="0.25">
      <c r="A24" s="76" t="s">
        <v>59</v>
      </c>
      <c r="B24" s="77"/>
      <c r="C24" s="77"/>
      <c r="D24" s="143"/>
      <c r="E24" s="144" t="s">
        <v>60</v>
      </c>
      <c r="F24" s="145" t="s">
        <v>61</v>
      </c>
      <c r="G24" s="146" t="s">
        <v>62</v>
      </c>
      <c r="H24" s="147"/>
      <c r="I24" s="148" t="s">
        <v>60</v>
      </c>
    </row>
    <row r="25" spans="1:256" x14ac:dyDescent="0.25">
      <c r="A25" s="67"/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8</v>
      </c>
    </row>
    <row r="26" spans="1:256" ht="13.8" thickBot="1" x14ac:dyDescent="0.3">
      <c r="A26" s="155"/>
      <c r="B26" s="156" t="s">
        <v>63</v>
      </c>
      <c r="C26" s="157"/>
      <c r="D26" s="158"/>
      <c r="E26" s="159"/>
      <c r="F26" s="160"/>
      <c r="G26" s="160"/>
      <c r="H26" s="161">
        <f>SUM(H25:H25)</f>
        <v>0</v>
      </c>
      <c r="I26" s="162"/>
    </row>
    <row r="28" spans="1:256" x14ac:dyDescent="0.25">
      <c r="B28" s="141"/>
      <c r="F28" s="163"/>
      <c r="G28" s="164"/>
      <c r="H28" s="164"/>
      <c r="I28" s="165"/>
    </row>
    <row r="29" spans="1:256" x14ac:dyDescent="0.25">
      <c r="F29" s="163"/>
      <c r="G29" s="164"/>
      <c r="H29" s="164"/>
      <c r="I29" s="165"/>
    </row>
    <row r="30" spans="1:256" x14ac:dyDescent="0.25">
      <c r="F30" s="163"/>
      <c r="G30" s="164"/>
      <c r="H30" s="164"/>
      <c r="I30" s="165"/>
    </row>
    <row r="31" spans="1:256" x14ac:dyDescent="0.25">
      <c r="F31" s="163"/>
      <c r="G31" s="164"/>
      <c r="H31" s="164"/>
      <c r="I31" s="165"/>
    </row>
    <row r="32" spans="1:256" x14ac:dyDescent="0.25">
      <c r="F32" s="163"/>
      <c r="G32" s="164"/>
      <c r="H32" s="164"/>
      <c r="I32" s="165"/>
    </row>
    <row r="33" spans="6:9" x14ac:dyDescent="0.25">
      <c r="F33" s="163"/>
      <c r="G33" s="164"/>
      <c r="H33" s="164"/>
      <c r="I33" s="165"/>
    </row>
    <row r="34" spans="6:9" x14ac:dyDescent="0.25">
      <c r="F34" s="163"/>
      <c r="G34" s="164"/>
      <c r="H34" s="164"/>
      <c r="I34" s="165"/>
    </row>
    <row r="35" spans="6:9" x14ac:dyDescent="0.25">
      <c r="F35" s="163"/>
      <c r="G35" s="164"/>
      <c r="H35" s="164"/>
      <c r="I35" s="165"/>
    </row>
    <row r="36" spans="6:9" x14ac:dyDescent="0.25">
      <c r="F36" s="163"/>
      <c r="G36" s="164"/>
      <c r="H36" s="164"/>
      <c r="I36" s="165"/>
    </row>
    <row r="37" spans="6:9" x14ac:dyDescent="0.25">
      <c r="F37" s="163"/>
      <c r="G37" s="164"/>
      <c r="H37" s="164"/>
      <c r="I37" s="165"/>
    </row>
    <row r="38" spans="6:9" x14ac:dyDescent="0.25">
      <c r="F38" s="163"/>
      <c r="G38" s="164"/>
      <c r="H38" s="164"/>
      <c r="I38" s="165"/>
    </row>
    <row r="39" spans="6:9" x14ac:dyDescent="0.25">
      <c r="F39" s="163"/>
      <c r="G39" s="164"/>
      <c r="H39" s="164"/>
      <c r="I39" s="165"/>
    </row>
    <row r="40" spans="6:9" x14ac:dyDescent="0.25">
      <c r="F40" s="163"/>
      <c r="G40" s="164"/>
      <c r="H40" s="164"/>
      <c r="I40" s="165"/>
    </row>
    <row r="41" spans="6:9" x14ac:dyDescent="0.25">
      <c r="F41" s="163"/>
      <c r="G41" s="164"/>
      <c r="H41" s="164"/>
      <c r="I41" s="165"/>
    </row>
    <row r="42" spans="6:9" x14ac:dyDescent="0.25">
      <c r="F42" s="163"/>
      <c r="G42" s="164"/>
      <c r="H42" s="164"/>
      <c r="I42" s="165"/>
    </row>
    <row r="43" spans="6:9" x14ac:dyDescent="0.25">
      <c r="F43" s="163"/>
      <c r="G43" s="164"/>
      <c r="H43" s="164"/>
      <c r="I43" s="165"/>
    </row>
    <row r="44" spans="6:9" x14ac:dyDescent="0.25">
      <c r="F44" s="163"/>
      <c r="G44" s="164"/>
      <c r="H44" s="164"/>
      <c r="I44" s="165"/>
    </row>
    <row r="45" spans="6:9" x14ac:dyDescent="0.25">
      <c r="F45" s="163"/>
      <c r="G45" s="164"/>
      <c r="H45" s="164"/>
      <c r="I45" s="165"/>
    </row>
    <row r="46" spans="6:9" x14ac:dyDescent="0.25">
      <c r="F46" s="163"/>
      <c r="G46" s="164"/>
      <c r="H46" s="164"/>
      <c r="I46" s="165"/>
    </row>
    <row r="47" spans="6:9" x14ac:dyDescent="0.25">
      <c r="F47" s="163"/>
      <c r="G47" s="164"/>
      <c r="H47" s="164"/>
      <c r="I47" s="165"/>
    </row>
    <row r="48" spans="6:9" x14ac:dyDescent="0.25">
      <c r="F48" s="163"/>
      <c r="G48" s="164"/>
      <c r="H48" s="164"/>
      <c r="I48" s="165"/>
    </row>
    <row r="49" spans="6:9" x14ac:dyDescent="0.25">
      <c r="F49" s="163"/>
      <c r="G49" s="164"/>
      <c r="H49" s="164"/>
      <c r="I49" s="165"/>
    </row>
    <row r="50" spans="6:9" x14ac:dyDescent="0.25">
      <c r="F50" s="163"/>
      <c r="G50" s="164"/>
      <c r="H50" s="164"/>
      <c r="I50" s="165"/>
    </row>
    <row r="51" spans="6:9" x14ac:dyDescent="0.25">
      <c r="F51" s="163"/>
      <c r="G51" s="164"/>
      <c r="H51" s="164"/>
      <c r="I51" s="165"/>
    </row>
    <row r="52" spans="6:9" x14ac:dyDescent="0.25">
      <c r="F52" s="163"/>
      <c r="G52" s="164"/>
      <c r="H52" s="164"/>
      <c r="I52" s="165"/>
    </row>
    <row r="53" spans="6:9" x14ac:dyDescent="0.25">
      <c r="F53" s="163"/>
      <c r="G53" s="164"/>
      <c r="H53" s="164"/>
      <c r="I53" s="165"/>
    </row>
    <row r="54" spans="6:9" x14ac:dyDescent="0.25">
      <c r="F54" s="163"/>
      <c r="G54" s="164"/>
      <c r="H54" s="164"/>
      <c r="I54" s="165"/>
    </row>
    <row r="55" spans="6:9" x14ac:dyDescent="0.25">
      <c r="F55" s="163"/>
      <c r="G55" s="164"/>
      <c r="H55" s="164"/>
      <c r="I55" s="165"/>
    </row>
    <row r="56" spans="6:9" x14ac:dyDescent="0.25">
      <c r="F56" s="163"/>
      <c r="G56" s="164"/>
      <c r="H56" s="164"/>
      <c r="I56" s="165"/>
    </row>
    <row r="57" spans="6:9" x14ac:dyDescent="0.25">
      <c r="F57" s="163"/>
      <c r="G57" s="164"/>
      <c r="H57" s="164"/>
      <c r="I57" s="165"/>
    </row>
    <row r="58" spans="6:9" x14ac:dyDescent="0.25">
      <c r="F58" s="163"/>
      <c r="G58" s="164"/>
      <c r="H58" s="164"/>
      <c r="I58" s="165"/>
    </row>
    <row r="59" spans="6:9" x14ac:dyDescent="0.25">
      <c r="F59" s="163"/>
      <c r="G59" s="164"/>
      <c r="H59" s="164"/>
      <c r="I59" s="165"/>
    </row>
    <row r="60" spans="6:9" x14ac:dyDescent="0.25">
      <c r="F60" s="163"/>
      <c r="G60" s="164"/>
      <c r="H60" s="164"/>
      <c r="I60" s="165"/>
    </row>
    <row r="61" spans="6:9" x14ac:dyDescent="0.25">
      <c r="F61" s="163"/>
      <c r="G61" s="164"/>
      <c r="H61" s="164"/>
      <c r="I61" s="165"/>
    </row>
    <row r="62" spans="6:9" x14ac:dyDescent="0.25">
      <c r="F62" s="163"/>
      <c r="G62" s="164"/>
      <c r="H62" s="164"/>
      <c r="I62" s="165"/>
    </row>
    <row r="63" spans="6:9" x14ac:dyDescent="0.25">
      <c r="F63" s="163"/>
      <c r="G63" s="164"/>
      <c r="H63" s="164"/>
      <c r="I63" s="165"/>
    </row>
    <row r="64" spans="6:9" x14ac:dyDescent="0.25">
      <c r="F64" s="163"/>
      <c r="G64" s="164"/>
      <c r="H64" s="164"/>
      <c r="I64" s="165"/>
    </row>
    <row r="65" spans="6:9" x14ac:dyDescent="0.25">
      <c r="F65" s="163"/>
      <c r="G65" s="164"/>
      <c r="H65" s="164"/>
      <c r="I65" s="165"/>
    </row>
    <row r="66" spans="6:9" x14ac:dyDescent="0.25">
      <c r="F66" s="163"/>
      <c r="G66" s="164"/>
      <c r="H66" s="164"/>
      <c r="I66" s="165"/>
    </row>
    <row r="67" spans="6:9" x14ac:dyDescent="0.25">
      <c r="F67" s="163"/>
      <c r="G67" s="164"/>
      <c r="H67" s="164"/>
      <c r="I67" s="165"/>
    </row>
    <row r="68" spans="6:9" x14ac:dyDescent="0.25">
      <c r="F68" s="163"/>
      <c r="G68" s="164"/>
      <c r="H68" s="164"/>
      <c r="I68" s="165"/>
    </row>
    <row r="69" spans="6:9" x14ac:dyDescent="0.25">
      <c r="F69" s="163"/>
      <c r="G69" s="164"/>
      <c r="H69" s="164"/>
      <c r="I69" s="165"/>
    </row>
    <row r="70" spans="6:9" x14ac:dyDescent="0.25">
      <c r="F70" s="163"/>
      <c r="G70" s="164"/>
      <c r="H70" s="164"/>
      <c r="I70" s="165"/>
    </row>
    <row r="71" spans="6:9" x14ac:dyDescent="0.25">
      <c r="F71" s="163"/>
      <c r="G71" s="164"/>
      <c r="H71" s="164"/>
      <c r="I71" s="165"/>
    </row>
    <row r="72" spans="6:9" x14ac:dyDescent="0.25">
      <c r="F72" s="163"/>
      <c r="G72" s="164"/>
      <c r="H72" s="164"/>
      <c r="I72" s="165"/>
    </row>
    <row r="73" spans="6:9" x14ac:dyDescent="0.25">
      <c r="F73" s="163"/>
      <c r="G73" s="164"/>
      <c r="H73" s="164"/>
      <c r="I73" s="165"/>
    </row>
    <row r="74" spans="6:9" x14ac:dyDescent="0.25">
      <c r="F74" s="163"/>
      <c r="G74" s="164"/>
      <c r="H74" s="164"/>
      <c r="I74" s="165"/>
    </row>
    <row r="75" spans="6:9" x14ac:dyDescent="0.25">
      <c r="F75" s="163"/>
      <c r="G75" s="164"/>
      <c r="H75" s="164"/>
      <c r="I75" s="165"/>
    </row>
    <row r="76" spans="6:9" x14ac:dyDescent="0.25">
      <c r="F76" s="163"/>
      <c r="G76" s="164"/>
      <c r="H76" s="164"/>
      <c r="I76" s="165"/>
    </row>
    <row r="77" spans="6:9" x14ac:dyDescent="0.25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F446-AE70-4FDD-803D-E0441D3E8E99}">
  <sheetPr codeName="List2"/>
  <dimension ref="A1:CZ302"/>
  <sheetViews>
    <sheetView showGridLines="0" showZeros="0" zoomScaleNormal="100" workbookViewId="0">
      <selection activeCell="A229" sqref="A229:XFD231"/>
    </sheetView>
  </sheetViews>
  <sheetFormatPr defaultColWidth="9.109375" defaultRowHeight="13.2" x14ac:dyDescent="0.25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5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256" width="9.109375" style="167"/>
    <col min="257" max="257" width="4.44140625" style="167" customWidth="1"/>
    <col min="258" max="258" width="11.5546875" style="167" customWidth="1"/>
    <col min="259" max="259" width="40.44140625" style="167" customWidth="1"/>
    <col min="260" max="260" width="5.5546875" style="167" customWidth="1"/>
    <col min="261" max="261" width="8.5546875" style="167" customWidth="1"/>
    <col min="262" max="262" width="9.88671875" style="167" customWidth="1"/>
    <col min="263" max="263" width="13.88671875" style="167" customWidth="1"/>
    <col min="264" max="267" width="9.109375" style="167"/>
    <col min="268" max="268" width="75.21875" style="167" customWidth="1"/>
    <col min="269" max="269" width="45.21875" style="167" customWidth="1"/>
    <col min="270" max="512" width="9.109375" style="167"/>
    <col min="513" max="513" width="4.44140625" style="167" customWidth="1"/>
    <col min="514" max="514" width="11.5546875" style="167" customWidth="1"/>
    <col min="515" max="515" width="40.44140625" style="167" customWidth="1"/>
    <col min="516" max="516" width="5.5546875" style="167" customWidth="1"/>
    <col min="517" max="517" width="8.5546875" style="167" customWidth="1"/>
    <col min="518" max="518" width="9.88671875" style="167" customWidth="1"/>
    <col min="519" max="519" width="13.88671875" style="167" customWidth="1"/>
    <col min="520" max="523" width="9.109375" style="167"/>
    <col min="524" max="524" width="75.21875" style="167" customWidth="1"/>
    <col min="525" max="525" width="45.21875" style="167" customWidth="1"/>
    <col min="526" max="768" width="9.109375" style="167"/>
    <col min="769" max="769" width="4.44140625" style="167" customWidth="1"/>
    <col min="770" max="770" width="11.5546875" style="167" customWidth="1"/>
    <col min="771" max="771" width="40.44140625" style="167" customWidth="1"/>
    <col min="772" max="772" width="5.5546875" style="167" customWidth="1"/>
    <col min="773" max="773" width="8.5546875" style="167" customWidth="1"/>
    <col min="774" max="774" width="9.88671875" style="167" customWidth="1"/>
    <col min="775" max="775" width="13.88671875" style="167" customWidth="1"/>
    <col min="776" max="779" width="9.109375" style="167"/>
    <col min="780" max="780" width="75.21875" style="167" customWidth="1"/>
    <col min="781" max="781" width="45.21875" style="167" customWidth="1"/>
    <col min="782" max="1024" width="9.109375" style="167"/>
    <col min="1025" max="1025" width="4.44140625" style="167" customWidth="1"/>
    <col min="1026" max="1026" width="11.5546875" style="167" customWidth="1"/>
    <col min="1027" max="1027" width="40.44140625" style="167" customWidth="1"/>
    <col min="1028" max="1028" width="5.5546875" style="167" customWidth="1"/>
    <col min="1029" max="1029" width="8.5546875" style="167" customWidth="1"/>
    <col min="1030" max="1030" width="9.88671875" style="167" customWidth="1"/>
    <col min="1031" max="1031" width="13.88671875" style="167" customWidth="1"/>
    <col min="1032" max="1035" width="9.109375" style="167"/>
    <col min="1036" max="1036" width="75.21875" style="167" customWidth="1"/>
    <col min="1037" max="1037" width="45.21875" style="167" customWidth="1"/>
    <col min="1038" max="1280" width="9.109375" style="167"/>
    <col min="1281" max="1281" width="4.44140625" style="167" customWidth="1"/>
    <col min="1282" max="1282" width="11.5546875" style="167" customWidth="1"/>
    <col min="1283" max="1283" width="40.44140625" style="167" customWidth="1"/>
    <col min="1284" max="1284" width="5.5546875" style="167" customWidth="1"/>
    <col min="1285" max="1285" width="8.5546875" style="167" customWidth="1"/>
    <col min="1286" max="1286" width="9.88671875" style="167" customWidth="1"/>
    <col min="1287" max="1287" width="13.88671875" style="167" customWidth="1"/>
    <col min="1288" max="1291" width="9.109375" style="167"/>
    <col min="1292" max="1292" width="75.21875" style="167" customWidth="1"/>
    <col min="1293" max="1293" width="45.21875" style="167" customWidth="1"/>
    <col min="1294" max="1536" width="9.109375" style="167"/>
    <col min="1537" max="1537" width="4.44140625" style="167" customWidth="1"/>
    <col min="1538" max="1538" width="11.5546875" style="167" customWidth="1"/>
    <col min="1539" max="1539" width="40.44140625" style="167" customWidth="1"/>
    <col min="1540" max="1540" width="5.5546875" style="167" customWidth="1"/>
    <col min="1541" max="1541" width="8.5546875" style="167" customWidth="1"/>
    <col min="1542" max="1542" width="9.88671875" style="167" customWidth="1"/>
    <col min="1543" max="1543" width="13.88671875" style="167" customWidth="1"/>
    <col min="1544" max="1547" width="9.109375" style="167"/>
    <col min="1548" max="1548" width="75.21875" style="167" customWidth="1"/>
    <col min="1549" max="1549" width="45.21875" style="167" customWidth="1"/>
    <col min="1550" max="1792" width="9.109375" style="167"/>
    <col min="1793" max="1793" width="4.44140625" style="167" customWidth="1"/>
    <col min="1794" max="1794" width="11.5546875" style="167" customWidth="1"/>
    <col min="1795" max="1795" width="40.44140625" style="167" customWidth="1"/>
    <col min="1796" max="1796" width="5.5546875" style="167" customWidth="1"/>
    <col min="1797" max="1797" width="8.5546875" style="167" customWidth="1"/>
    <col min="1798" max="1798" width="9.88671875" style="167" customWidth="1"/>
    <col min="1799" max="1799" width="13.88671875" style="167" customWidth="1"/>
    <col min="1800" max="1803" width="9.109375" style="167"/>
    <col min="1804" max="1804" width="75.21875" style="167" customWidth="1"/>
    <col min="1805" max="1805" width="45.21875" style="167" customWidth="1"/>
    <col min="1806" max="2048" width="9.109375" style="167"/>
    <col min="2049" max="2049" width="4.44140625" style="167" customWidth="1"/>
    <col min="2050" max="2050" width="11.5546875" style="167" customWidth="1"/>
    <col min="2051" max="2051" width="40.44140625" style="167" customWidth="1"/>
    <col min="2052" max="2052" width="5.5546875" style="167" customWidth="1"/>
    <col min="2053" max="2053" width="8.5546875" style="167" customWidth="1"/>
    <col min="2054" max="2054" width="9.88671875" style="167" customWidth="1"/>
    <col min="2055" max="2055" width="13.88671875" style="167" customWidth="1"/>
    <col min="2056" max="2059" width="9.109375" style="167"/>
    <col min="2060" max="2060" width="75.21875" style="167" customWidth="1"/>
    <col min="2061" max="2061" width="45.21875" style="167" customWidth="1"/>
    <col min="2062" max="2304" width="9.109375" style="167"/>
    <col min="2305" max="2305" width="4.44140625" style="167" customWidth="1"/>
    <col min="2306" max="2306" width="11.5546875" style="167" customWidth="1"/>
    <col min="2307" max="2307" width="40.44140625" style="167" customWidth="1"/>
    <col min="2308" max="2308" width="5.5546875" style="167" customWidth="1"/>
    <col min="2309" max="2309" width="8.5546875" style="167" customWidth="1"/>
    <col min="2310" max="2310" width="9.88671875" style="167" customWidth="1"/>
    <col min="2311" max="2311" width="13.88671875" style="167" customWidth="1"/>
    <col min="2312" max="2315" width="9.109375" style="167"/>
    <col min="2316" max="2316" width="75.21875" style="167" customWidth="1"/>
    <col min="2317" max="2317" width="45.21875" style="167" customWidth="1"/>
    <col min="2318" max="2560" width="9.109375" style="167"/>
    <col min="2561" max="2561" width="4.44140625" style="167" customWidth="1"/>
    <col min="2562" max="2562" width="11.5546875" style="167" customWidth="1"/>
    <col min="2563" max="2563" width="40.44140625" style="167" customWidth="1"/>
    <col min="2564" max="2564" width="5.5546875" style="167" customWidth="1"/>
    <col min="2565" max="2565" width="8.5546875" style="167" customWidth="1"/>
    <col min="2566" max="2566" width="9.88671875" style="167" customWidth="1"/>
    <col min="2567" max="2567" width="13.88671875" style="167" customWidth="1"/>
    <col min="2568" max="2571" width="9.109375" style="167"/>
    <col min="2572" max="2572" width="75.21875" style="167" customWidth="1"/>
    <col min="2573" max="2573" width="45.21875" style="167" customWidth="1"/>
    <col min="2574" max="2816" width="9.109375" style="167"/>
    <col min="2817" max="2817" width="4.44140625" style="167" customWidth="1"/>
    <col min="2818" max="2818" width="11.5546875" style="167" customWidth="1"/>
    <col min="2819" max="2819" width="40.44140625" style="167" customWidth="1"/>
    <col min="2820" max="2820" width="5.5546875" style="167" customWidth="1"/>
    <col min="2821" max="2821" width="8.5546875" style="167" customWidth="1"/>
    <col min="2822" max="2822" width="9.88671875" style="167" customWidth="1"/>
    <col min="2823" max="2823" width="13.88671875" style="167" customWidth="1"/>
    <col min="2824" max="2827" width="9.109375" style="167"/>
    <col min="2828" max="2828" width="75.21875" style="167" customWidth="1"/>
    <col min="2829" max="2829" width="45.21875" style="167" customWidth="1"/>
    <col min="2830" max="3072" width="9.109375" style="167"/>
    <col min="3073" max="3073" width="4.44140625" style="167" customWidth="1"/>
    <col min="3074" max="3074" width="11.5546875" style="167" customWidth="1"/>
    <col min="3075" max="3075" width="40.44140625" style="167" customWidth="1"/>
    <col min="3076" max="3076" width="5.5546875" style="167" customWidth="1"/>
    <col min="3077" max="3077" width="8.5546875" style="167" customWidth="1"/>
    <col min="3078" max="3078" width="9.88671875" style="167" customWidth="1"/>
    <col min="3079" max="3079" width="13.88671875" style="167" customWidth="1"/>
    <col min="3080" max="3083" width="9.109375" style="167"/>
    <col min="3084" max="3084" width="75.21875" style="167" customWidth="1"/>
    <col min="3085" max="3085" width="45.21875" style="167" customWidth="1"/>
    <col min="3086" max="3328" width="9.109375" style="167"/>
    <col min="3329" max="3329" width="4.44140625" style="167" customWidth="1"/>
    <col min="3330" max="3330" width="11.5546875" style="167" customWidth="1"/>
    <col min="3331" max="3331" width="40.44140625" style="167" customWidth="1"/>
    <col min="3332" max="3332" width="5.5546875" style="167" customWidth="1"/>
    <col min="3333" max="3333" width="8.5546875" style="167" customWidth="1"/>
    <col min="3334" max="3334" width="9.88671875" style="167" customWidth="1"/>
    <col min="3335" max="3335" width="13.88671875" style="167" customWidth="1"/>
    <col min="3336" max="3339" width="9.109375" style="167"/>
    <col min="3340" max="3340" width="75.21875" style="167" customWidth="1"/>
    <col min="3341" max="3341" width="45.21875" style="167" customWidth="1"/>
    <col min="3342" max="3584" width="9.109375" style="167"/>
    <col min="3585" max="3585" width="4.44140625" style="167" customWidth="1"/>
    <col min="3586" max="3586" width="11.5546875" style="167" customWidth="1"/>
    <col min="3587" max="3587" width="40.44140625" style="167" customWidth="1"/>
    <col min="3588" max="3588" width="5.5546875" style="167" customWidth="1"/>
    <col min="3589" max="3589" width="8.5546875" style="167" customWidth="1"/>
    <col min="3590" max="3590" width="9.88671875" style="167" customWidth="1"/>
    <col min="3591" max="3591" width="13.88671875" style="167" customWidth="1"/>
    <col min="3592" max="3595" width="9.109375" style="167"/>
    <col min="3596" max="3596" width="75.21875" style="167" customWidth="1"/>
    <col min="3597" max="3597" width="45.21875" style="167" customWidth="1"/>
    <col min="3598" max="3840" width="9.109375" style="167"/>
    <col min="3841" max="3841" width="4.44140625" style="167" customWidth="1"/>
    <col min="3842" max="3842" width="11.5546875" style="167" customWidth="1"/>
    <col min="3843" max="3843" width="40.44140625" style="167" customWidth="1"/>
    <col min="3844" max="3844" width="5.5546875" style="167" customWidth="1"/>
    <col min="3845" max="3845" width="8.5546875" style="167" customWidth="1"/>
    <col min="3846" max="3846" width="9.88671875" style="167" customWidth="1"/>
    <col min="3847" max="3847" width="13.88671875" style="167" customWidth="1"/>
    <col min="3848" max="3851" width="9.109375" style="167"/>
    <col min="3852" max="3852" width="75.21875" style="167" customWidth="1"/>
    <col min="3853" max="3853" width="45.21875" style="167" customWidth="1"/>
    <col min="3854" max="4096" width="9.109375" style="167"/>
    <col min="4097" max="4097" width="4.44140625" style="167" customWidth="1"/>
    <col min="4098" max="4098" width="11.5546875" style="167" customWidth="1"/>
    <col min="4099" max="4099" width="40.44140625" style="167" customWidth="1"/>
    <col min="4100" max="4100" width="5.5546875" style="167" customWidth="1"/>
    <col min="4101" max="4101" width="8.5546875" style="167" customWidth="1"/>
    <col min="4102" max="4102" width="9.88671875" style="167" customWidth="1"/>
    <col min="4103" max="4103" width="13.88671875" style="167" customWidth="1"/>
    <col min="4104" max="4107" width="9.109375" style="167"/>
    <col min="4108" max="4108" width="75.21875" style="167" customWidth="1"/>
    <col min="4109" max="4109" width="45.21875" style="167" customWidth="1"/>
    <col min="4110" max="4352" width="9.109375" style="167"/>
    <col min="4353" max="4353" width="4.44140625" style="167" customWidth="1"/>
    <col min="4354" max="4354" width="11.5546875" style="167" customWidth="1"/>
    <col min="4355" max="4355" width="40.44140625" style="167" customWidth="1"/>
    <col min="4356" max="4356" width="5.5546875" style="167" customWidth="1"/>
    <col min="4357" max="4357" width="8.5546875" style="167" customWidth="1"/>
    <col min="4358" max="4358" width="9.88671875" style="167" customWidth="1"/>
    <col min="4359" max="4359" width="13.88671875" style="167" customWidth="1"/>
    <col min="4360" max="4363" width="9.109375" style="167"/>
    <col min="4364" max="4364" width="75.21875" style="167" customWidth="1"/>
    <col min="4365" max="4365" width="45.21875" style="167" customWidth="1"/>
    <col min="4366" max="4608" width="9.109375" style="167"/>
    <col min="4609" max="4609" width="4.44140625" style="167" customWidth="1"/>
    <col min="4610" max="4610" width="11.5546875" style="167" customWidth="1"/>
    <col min="4611" max="4611" width="40.44140625" style="167" customWidth="1"/>
    <col min="4612" max="4612" width="5.5546875" style="167" customWidth="1"/>
    <col min="4613" max="4613" width="8.5546875" style="167" customWidth="1"/>
    <col min="4614" max="4614" width="9.88671875" style="167" customWidth="1"/>
    <col min="4615" max="4615" width="13.88671875" style="167" customWidth="1"/>
    <col min="4616" max="4619" width="9.109375" style="167"/>
    <col min="4620" max="4620" width="75.21875" style="167" customWidth="1"/>
    <col min="4621" max="4621" width="45.21875" style="167" customWidth="1"/>
    <col min="4622" max="4864" width="9.109375" style="167"/>
    <col min="4865" max="4865" width="4.44140625" style="167" customWidth="1"/>
    <col min="4866" max="4866" width="11.5546875" style="167" customWidth="1"/>
    <col min="4867" max="4867" width="40.44140625" style="167" customWidth="1"/>
    <col min="4868" max="4868" width="5.5546875" style="167" customWidth="1"/>
    <col min="4869" max="4869" width="8.5546875" style="167" customWidth="1"/>
    <col min="4870" max="4870" width="9.88671875" style="167" customWidth="1"/>
    <col min="4871" max="4871" width="13.88671875" style="167" customWidth="1"/>
    <col min="4872" max="4875" width="9.109375" style="167"/>
    <col min="4876" max="4876" width="75.21875" style="167" customWidth="1"/>
    <col min="4877" max="4877" width="45.21875" style="167" customWidth="1"/>
    <col min="4878" max="5120" width="9.109375" style="167"/>
    <col min="5121" max="5121" width="4.44140625" style="167" customWidth="1"/>
    <col min="5122" max="5122" width="11.5546875" style="167" customWidth="1"/>
    <col min="5123" max="5123" width="40.44140625" style="167" customWidth="1"/>
    <col min="5124" max="5124" width="5.5546875" style="167" customWidth="1"/>
    <col min="5125" max="5125" width="8.5546875" style="167" customWidth="1"/>
    <col min="5126" max="5126" width="9.88671875" style="167" customWidth="1"/>
    <col min="5127" max="5127" width="13.88671875" style="167" customWidth="1"/>
    <col min="5128" max="5131" width="9.109375" style="167"/>
    <col min="5132" max="5132" width="75.21875" style="167" customWidth="1"/>
    <col min="5133" max="5133" width="45.21875" style="167" customWidth="1"/>
    <col min="5134" max="5376" width="9.109375" style="167"/>
    <col min="5377" max="5377" width="4.44140625" style="167" customWidth="1"/>
    <col min="5378" max="5378" width="11.5546875" style="167" customWidth="1"/>
    <col min="5379" max="5379" width="40.44140625" style="167" customWidth="1"/>
    <col min="5380" max="5380" width="5.5546875" style="167" customWidth="1"/>
    <col min="5381" max="5381" width="8.5546875" style="167" customWidth="1"/>
    <col min="5382" max="5382" width="9.88671875" style="167" customWidth="1"/>
    <col min="5383" max="5383" width="13.88671875" style="167" customWidth="1"/>
    <col min="5384" max="5387" width="9.109375" style="167"/>
    <col min="5388" max="5388" width="75.21875" style="167" customWidth="1"/>
    <col min="5389" max="5389" width="45.21875" style="167" customWidth="1"/>
    <col min="5390" max="5632" width="9.109375" style="167"/>
    <col min="5633" max="5633" width="4.44140625" style="167" customWidth="1"/>
    <col min="5634" max="5634" width="11.5546875" style="167" customWidth="1"/>
    <col min="5635" max="5635" width="40.44140625" style="167" customWidth="1"/>
    <col min="5636" max="5636" width="5.5546875" style="167" customWidth="1"/>
    <col min="5637" max="5637" width="8.5546875" style="167" customWidth="1"/>
    <col min="5638" max="5638" width="9.88671875" style="167" customWidth="1"/>
    <col min="5639" max="5639" width="13.88671875" style="167" customWidth="1"/>
    <col min="5640" max="5643" width="9.109375" style="167"/>
    <col min="5644" max="5644" width="75.21875" style="167" customWidth="1"/>
    <col min="5645" max="5645" width="45.21875" style="167" customWidth="1"/>
    <col min="5646" max="5888" width="9.109375" style="167"/>
    <col min="5889" max="5889" width="4.44140625" style="167" customWidth="1"/>
    <col min="5890" max="5890" width="11.5546875" style="167" customWidth="1"/>
    <col min="5891" max="5891" width="40.44140625" style="167" customWidth="1"/>
    <col min="5892" max="5892" width="5.5546875" style="167" customWidth="1"/>
    <col min="5893" max="5893" width="8.5546875" style="167" customWidth="1"/>
    <col min="5894" max="5894" width="9.88671875" style="167" customWidth="1"/>
    <col min="5895" max="5895" width="13.88671875" style="167" customWidth="1"/>
    <col min="5896" max="5899" width="9.109375" style="167"/>
    <col min="5900" max="5900" width="75.21875" style="167" customWidth="1"/>
    <col min="5901" max="5901" width="45.21875" style="167" customWidth="1"/>
    <col min="5902" max="6144" width="9.109375" style="167"/>
    <col min="6145" max="6145" width="4.44140625" style="167" customWidth="1"/>
    <col min="6146" max="6146" width="11.5546875" style="167" customWidth="1"/>
    <col min="6147" max="6147" width="40.44140625" style="167" customWidth="1"/>
    <col min="6148" max="6148" width="5.5546875" style="167" customWidth="1"/>
    <col min="6149" max="6149" width="8.5546875" style="167" customWidth="1"/>
    <col min="6150" max="6150" width="9.88671875" style="167" customWidth="1"/>
    <col min="6151" max="6151" width="13.88671875" style="167" customWidth="1"/>
    <col min="6152" max="6155" width="9.109375" style="167"/>
    <col min="6156" max="6156" width="75.21875" style="167" customWidth="1"/>
    <col min="6157" max="6157" width="45.21875" style="167" customWidth="1"/>
    <col min="6158" max="6400" width="9.109375" style="167"/>
    <col min="6401" max="6401" width="4.44140625" style="167" customWidth="1"/>
    <col min="6402" max="6402" width="11.5546875" style="167" customWidth="1"/>
    <col min="6403" max="6403" width="40.44140625" style="167" customWidth="1"/>
    <col min="6404" max="6404" width="5.5546875" style="167" customWidth="1"/>
    <col min="6405" max="6405" width="8.5546875" style="167" customWidth="1"/>
    <col min="6406" max="6406" width="9.88671875" style="167" customWidth="1"/>
    <col min="6407" max="6407" width="13.88671875" style="167" customWidth="1"/>
    <col min="6408" max="6411" width="9.109375" style="167"/>
    <col min="6412" max="6412" width="75.21875" style="167" customWidth="1"/>
    <col min="6413" max="6413" width="45.21875" style="167" customWidth="1"/>
    <col min="6414" max="6656" width="9.109375" style="167"/>
    <col min="6657" max="6657" width="4.44140625" style="167" customWidth="1"/>
    <col min="6658" max="6658" width="11.5546875" style="167" customWidth="1"/>
    <col min="6659" max="6659" width="40.44140625" style="167" customWidth="1"/>
    <col min="6660" max="6660" width="5.5546875" style="167" customWidth="1"/>
    <col min="6661" max="6661" width="8.5546875" style="167" customWidth="1"/>
    <col min="6662" max="6662" width="9.88671875" style="167" customWidth="1"/>
    <col min="6663" max="6663" width="13.88671875" style="167" customWidth="1"/>
    <col min="6664" max="6667" width="9.109375" style="167"/>
    <col min="6668" max="6668" width="75.21875" style="167" customWidth="1"/>
    <col min="6669" max="6669" width="45.21875" style="167" customWidth="1"/>
    <col min="6670" max="6912" width="9.109375" style="167"/>
    <col min="6913" max="6913" width="4.44140625" style="167" customWidth="1"/>
    <col min="6914" max="6914" width="11.5546875" style="167" customWidth="1"/>
    <col min="6915" max="6915" width="40.44140625" style="167" customWidth="1"/>
    <col min="6916" max="6916" width="5.5546875" style="167" customWidth="1"/>
    <col min="6917" max="6917" width="8.5546875" style="167" customWidth="1"/>
    <col min="6918" max="6918" width="9.88671875" style="167" customWidth="1"/>
    <col min="6919" max="6919" width="13.88671875" style="167" customWidth="1"/>
    <col min="6920" max="6923" width="9.109375" style="167"/>
    <col min="6924" max="6924" width="75.21875" style="167" customWidth="1"/>
    <col min="6925" max="6925" width="45.21875" style="167" customWidth="1"/>
    <col min="6926" max="7168" width="9.109375" style="167"/>
    <col min="7169" max="7169" width="4.44140625" style="167" customWidth="1"/>
    <col min="7170" max="7170" width="11.5546875" style="167" customWidth="1"/>
    <col min="7171" max="7171" width="40.44140625" style="167" customWidth="1"/>
    <col min="7172" max="7172" width="5.5546875" style="167" customWidth="1"/>
    <col min="7173" max="7173" width="8.5546875" style="167" customWidth="1"/>
    <col min="7174" max="7174" width="9.88671875" style="167" customWidth="1"/>
    <col min="7175" max="7175" width="13.88671875" style="167" customWidth="1"/>
    <col min="7176" max="7179" width="9.109375" style="167"/>
    <col min="7180" max="7180" width="75.21875" style="167" customWidth="1"/>
    <col min="7181" max="7181" width="45.21875" style="167" customWidth="1"/>
    <col min="7182" max="7424" width="9.109375" style="167"/>
    <col min="7425" max="7425" width="4.44140625" style="167" customWidth="1"/>
    <col min="7426" max="7426" width="11.5546875" style="167" customWidth="1"/>
    <col min="7427" max="7427" width="40.44140625" style="167" customWidth="1"/>
    <col min="7428" max="7428" width="5.5546875" style="167" customWidth="1"/>
    <col min="7429" max="7429" width="8.5546875" style="167" customWidth="1"/>
    <col min="7430" max="7430" width="9.88671875" style="167" customWidth="1"/>
    <col min="7431" max="7431" width="13.88671875" style="167" customWidth="1"/>
    <col min="7432" max="7435" width="9.109375" style="167"/>
    <col min="7436" max="7436" width="75.21875" style="167" customWidth="1"/>
    <col min="7437" max="7437" width="45.21875" style="167" customWidth="1"/>
    <col min="7438" max="7680" width="9.109375" style="167"/>
    <col min="7681" max="7681" width="4.44140625" style="167" customWidth="1"/>
    <col min="7682" max="7682" width="11.5546875" style="167" customWidth="1"/>
    <col min="7683" max="7683" width="40.44140625" style="167" customWidth="1"/>
    <col min="7684" max="7684" width="5.5546875" style="167" customWidth="1"/>
    <col min="7685" max="7685" width="8.5546875" style="167" customWidth="1"/>
    <col min="7686" max="7686" width="9.88671875" style="167" customWidth="1"/>
    <col min="7687" max="7687" width="13.88671875" style="167" customWidth="1"/>
    <col min="7688" max="7691" width="9.109375" style="167"/>
    <col min="7692" max="7692" width="75.21875" style="167" customWidth="1"/>
    <col min="7693" max="7693" width="45.21875" style="167" customWidth="1"/>
    <col min="7694" max="7936" width="9.109375" style="167"/>
    <col min="7937" max="7937" width="4.44140625" style="167" customWidth="1"/>
    <col min="7938" max="7938" width="11.5546875" style="167" customWidth="1"/>
    <col min="7939" max="7939" width="40.44140625" style="167" customWidth="1"/>
    <col min="7940" max="7940" width="5.5546875" style="167" customWidth="1"/>
    <col min="7941" max="7941" width="8.5546875" style="167" customWidth="1"/>
    <col min="7942" max="7942" width="9.88671875" style="167" customWidth="1"/>
    <col min="7943" max="7943" width="13.88671875" style="167" customWidth="1"/>
    <col min="7944" max="7947" width="9.109375" style="167"/>
    <col min="7948" max="7948" width="75.21875" style="167" customWidth="1"/>
    <col min="7949" max="7949" width="45.21875" style="167" customWidth="1"/>
    <col min="7950" max="8192" width="9.109375" style="167"/>
    <col min="8193" max="8193" width="4.44140625" style="167" customWidth="1"/>
    <col min="8194" max="8194" width="11.5546875" style="167" customWidth="1"/>
    <col min="8195" max="8195" width="40.44140625" style="167" customWidth="1"/>
    <col min="8196" max="8196" width="5.5546875" style="167" customWidth="1"/>
    <col min="8197" max="8197" width="8.5546875" style="167" customWidth="1"/>
    <col min="8198" max="8198" width="9.88671875" style="167" customWidth="1"/>
    <col min="8199" max="8199" width="13.88671875" style="167" customWidth="1"/>
    <col min="8200" max="8203" width="9.109375" style="167"/>
    <col min="8204" max="8204" width="75.21875" style="167" customWidth="1"/>
    <col min="8205" max="8205" width="45.21875" style="167" customWidth="1"/>
    <col min="8206" max="8448" width="9.109375" style="167"/>
    <col min="8449" max="8449" width="4.44140625" style="167" customWidth="1"/>
    <col min="8450" max="8450" width="11.5546875" style="167" customWidth="1"/>
    <col min="8451" max="8451" width="40.44140625" style="167" customWidth="1"/>
    <col min="8452" max="8452" width="5.5546875" style="167" customWidth="1"/>
    <col min="8453" max="8453" width="8.5546875" style="167" customWidth="1"/>
    <col min="8454" max="8454" width="9.88671875" style="167" customWidth="1"/>
    <col min="8455" max="8455" width="13.88671875" style="167" customWidth="1"/>
    <col min="8456" max="8459" width="9.109375" style="167"/>
    <col min="8460" max="8460" width="75.21875" style="167" customWidth="1"/>
    <col min="8461" max="8461" width="45.21875" style="167" customWidth="1"/>
    <col min="8462" max="8704" width="9.109375" style="167"/>
    <col min="8705" max="8705" width="4.44140625" style="167" customWidth="1"/>
    <col min="8706" max="8706" width="11.5546875" style="167" customWidth="1"/>
    <col min="8707" max="8707" width="40.44140625" style="167" customWidth="1"/>
    <col min="8708" max="8708" width="5.5546875" style="167" customWidth="1"/>
    <col min="8709" max="8709" width="8.5546875" style="167" customWidth="1"/>
    <col min="8710" max="8710" width="9.88671875" style="167" customWidth="1"/>
    <col min="8711" max="8711" width="13.88671875" style="167" customWidth="1"/>
    <col min="8712" max="8715" width="9.109375" style="167"/>
    <col min="8716" max="8716" width="75.21875" style="167" customWidth="1"/>
    <col min="8717" max="8717" width="45.21875" style="167" customWidth="1"/>
    <col min="8718" max="8960" width="9.109375" style="167"/>
    <col min="8961" max="8961" width="4.44140625" style="167" customWidth="1"/>
    <col min="8962" max="8962" width="11.5546875" style="167" customWidth="1"/>
    <col min="8963" max="8963" width="40.44140625" style="167" customWidth="1"/>
    <col min="8964" max="8964" width="5.5546875" style="167" customWidth="1"/>
    <col min="8965" max="8965" width="8.5546875" style="167" customWidth="1"/>
    <col min="8966" max="8966" width="9.88671875" style="167" customWidth="1"/>
    <col min="8967" max="8967" width="13.88671875" style="167" customWidth="1"/>
    <col min="8968" max="8971" width="9.109375" style="167"/>
    <col min="8972" max="8972" width="75.21875" style="167" customWidth="1"/>
    <col min="8973" max="8973" width="45.21875" style="167" customWidth="1"/>
    <col min="8974" max="9216" width="9.109375" style="167"/>
    <col min="9217" max="9217" width="4.44140625" style="167" customWidth="1"/>
    <col min="9218" max="9218" width="11.5546875" style="167" customWidth="1"/>
    <col min="9219" max="9219" width="40.44140625" style="167" customWidth="1"/>
    <col min="9220" max="9220" width="5.5546875" style="167" customWidth="1"/>
    <col min="9221" max="9221" width="8.5546875" style="167" customWidth="1"/>
    <col min="9222" max="9222" width="9.88671875" style="167" customWidth="1"/>
    <col min="9223" max="9223" width="13.88671875" style="167" customWidth="1"/>
    <col min="9224" max="9227" width="9.109375" style="167"/>
    <col min="9228" max="9228" width="75.21875" style="167" customWidth="1"/>
    <col min="9229" max="9229" width="45.21875" style="167" customWidth="1"/>
    <col min="9230" max="9472" width="9.109375" style="167"/>
    <col min="9473" max="9473" width="4.44140625" style="167" customWidth="1"/>
    <col min="9474" max="9474" width="11.5546875" style="167" customWidth="1"/>
    <col min="9475" max="9475" width="40.44140625" style="167" customWidth="1"/>
    <col min="9476" max="9476" width="5.5546875" style="167" customWidth="1"/>
    <col min="9477" max="9477" width="8.5546875" style="167" customWidth="1"/>
    <col min="9478" max="9478" width="9.88671875" style="167" customWidth="1"/>
    <col min="9479" max="9479" width="13.88671875" style="167" customWidth="1"/>
    <col min="9480" max="9483" width="9.109375" style="167"/>
    <col min="9484" max="9484" width="75.21875" style="167" customWidth="1"/>
    <col min="9485" max="9485" width="45.21875" style="167" customWidth="1"/>
    <col min="9486" max="9728" width="9.109375" style="167"/>
    <col min="9729" max="9729" width="4.44140625" style="167" customWidth="1"/>
    <col min="9730" max="9730" width="11.5546875" style="167" customWidth="1"/>
    <col min="9731" max="9731" width="40.44140625" style="167" customWidth="1"/>
    <col min="9732" max="9732" width="5.5546875" style="167" customWidth="1"/>
    <col min="9733" max="9733" width="8.5546875" style="167" customWidth="1"/>
    <col min="9734" max="9734" width="9.88671875" style="167" customWidth="1"/>
    <col min="9735" max="9735" width="13.88671875" style="167" customWidth="1"/>
    <col min="9736" max="9739" width="9.109375" style="167"/>
    <col min="9740" max="9740" width="75.21875" style="167" customWidth="1"/>
    <col min="9741" max="9741" width="45.21875" style="167" customWidth="1"/>
    <col min="9742" max="9984" width="9.109375" style="167"/>
    <col min="9985" max="9985" width="4.44140625" style="167" customWidth="1"/>
    <col min="9986" max="9986" width="11.5546875" style="167" customWidth="1"/>
    <col min="9987" max="9987" width="40.44140625" style="167" customWidth="1"/>
    <col min="9988" max="9988" width="5.5546875" style="167" customWidth="1"/>
    <col min="9989" max="9989" width="8.5546875" style="167" customWidth="1"/>
    <col min="9990" max="9990" width="9.88671875" style="167" customWidth="1"/>
    <col min="9991" max="9991" width="13.88671875" style="167" customWidth="1"/>
    <col min="9992" max="9995" width="9.109375" style="167"/>
    <col min="9996" max="9996" width="75.21875" style="167" customWidth="1"/>
    <col min="9997" max="9997" width="45.21875" style="167" customWidth="1"/>
    <col min="9998" max="10240" width="9.109375" style="167"/>
    <col min="10241" max="10241" width="4.44140625" style="167" customWidth="1"/>
    <col min="10242" max="10242" width="11.5546875" style="167" customWidth="1"/>
    <col min="10243" max="10243" width="40.44140625" style="167" customWidth="1"/>
    <col min="10244" max="10244" width="5.5546875" style="167" customWidth="1"/>
    <col min="10245" max="10245" width="8.5546875" style="167" customWidth="1"/>
    <col min="10246" max="10246" width="9.88671875" style="167" customWidth="1"/>
    <col min="10247" max="10247" width="13.88671875" style="167" customWidth="1"/>
    <col min="10248" max="10251" width="9.109375" style="167"/>
    <col min="10252" max="10252" width="75.21875" style="167" customWidth="1"/>
    <col min="10253" max="10253" width="45.21875" style="167" customWidth="1"/>
    <col min="10254" max="10496" width="9.109375" style="167"/>
    <col min="10497" max="10497" width="4.44140625" style="167" customWidth="1"/>
    <col min="10498" max="10498" width="11.5546875" style="167" customWidth="1"/>
    <col min="10499" max="10499" width="40.44140625" style="167" customWidth="1"/>
    <col min="10500" max="10500" width="5.5546875" style="167" customWidth="1"/>
    <col min="10501" max="10501" width="8.5546875" style="167" customWidth="1"/>
    <col min="10502" max="10502" width="9.88671875" style="167" customWidth="1"/>
    <col min="10503" max="10503" width="13.88671875" style="167" customWidth="1"/>
    <col min="10504" max="10507" width="9.109375" style="167"/>
    <col min="10508" max="10508" width="75.21875" style="167" customWidth="1"/>
    <col min="10509" max="10509" width="45.21875" style="167" customWidth="1"/>
    <col min="10510" max="10752" width="9.109375" style="167"/>
    <col min="10753" max="10753" width="4.44140625" style="167" customWidth="1"/>
    <col min="10754" max="10754" width="11.5546875" style="167" customWidth="1"/>
    <col min="10755" max="10755" width="40.44140625" style="167" customWidth="1"/>
    <col min="10756" max="10756" width="5.5546875" style="167" customWidth="1"/>
    <col min="10757" max="10757" width="8.5546875" style="167" customWidth="1"/>
    <col min="10758" max="10758" width="9.88671875" style="167" customWidth="1"/>
    <col min="10759" max="10759" width="13.88671875" style="167" customWidth="1"/>
    <col min="10760" max="10763" width="9.109375" style="167"/>
    <col min="10764" max="10764" width="75.21875" style="167" customWidth="1"/>
    <col min="10765" max="10765" width="45.21875" style="167" customWidth="1"/>
    <col min="10766" max="11008" width="9.109375" style="167"/>
    <col min="11009" max="11009" width="4.44140625" style="167" customWidth="1"/>
    <col min="11010" max="11010" width="11.5546875" style="167" customWidth="1"/>
    <col min="11011" max="11011" width="40.44140625" style="167" customWidth="1"/>
    <col min="11012" max="11012" width="5.5546875" style="167" customWidth="1"/>
    <col min="11013" max="11013" width="8.5546875" style="167" customWidth="1"/>
    <col min="11014" max="11014" width="9.88671875" style="167" customWidth="1"/>
    <col min="11015" max="11015" width="13.88671875" style="167" customWidth="1"/>
    <col min="11016" max="11019" width="9.109375" style="167"/>
    <col min="11020" max="11020" width="75.21875" style="167" customWidth="1"/>
    <col min="11021" max="11021" width="45.21875" style="167" customWidth="1"/>
    <col min="11022" max="11264" width="9.109375" style="167"/>
    <col min="11265" max="11265" width="4.44140625" style="167" customWidth="1"/>
    <col min="11266" max="11266" width="11.5546875" style="167" customWidth="1"/>
    <col min="11267" max="11267" width="40.44140625" style="167" customWidth="1"/>
    <col min="11268" max="11268" width="5.5546875" style="167" customWidth="1"/>
    <col min="11269" max="11269" width="8.5546875" style="167" customWidth="1"/>
    <col min="11270" max="11270" width="9.88671875" style="167" customWidth="1"/>
    <col min="11271" max="11271" width="13.88671875" style="167" customWidth="1"/>
    <col min="11272" max="11275" width="9.109375" style="167"/>
    <col min="11276" max="11276" width="75.21875" style="167" customWidth="1"/>
    <col min="11277" max="11277" width="45.21875" style="167" customWidth="1"/>
    <col min="11278" max="11520" width="9.109375" style="167"/>
    <col min="11521" max="11521" width="4.44140625" style="167" customWidth="1"/>
    <col min="11522" max="11522" width="11.5546875" style="167" customWidth="1"/>
    <col min="11523" max="11523" width="40.44140625" style="167" customWidth="1"/>
    <col min="11524" max="11524" width="5.5546875" style="167" customWidth="1"/>
    <col min="11525" max="11525" width="8.5546875" style="167" customWidth="1"/>
    <col min="11526" max="11526" width="9.88671875" style="167" customWidth="1"/>
    <col min="11527" max="11527" width="13.88671875" style="167" customWidth="1"/>
    <col min="11528" max="11531" width="9.109375" style="167"/>
    <col min="11532" max="11532" width="75.21875" style="167" customWidth="1"/>
    <col min="11533" max="11533" width="45.21875" style="167" customWidth="1"/>
    <col min="11534" max="11776" width="9.109375" style="167"/>
    <col min="11777" max="11777" width="4.44140625" style="167" customWidth="1"/>
    <col min="11778" max="11778" width="11.5546875" style="167" customWidth="1"/>
    <col min="11779" max="11779" width="40.44140625" style="167" customWidth="1"/>
    <col min="11780" max="11780" width="5.5546875" style="167" customWidth="1"/>
    <col min="11781" max="11781" width="8.5546875" style="167" customWidth="1"/>
    <col min="11782" max="11782" width="9.88671875" style="167" customWidth="1"/>
    <col min="11783" max="11783" width="13.88671875" style="167" customWidth="1"/>
    <col min="11784" max="11787" width="9.109375" style="167"/>
    <col min="11788" max="11788" width="75.21875" style="167" customWidth="1"/>
    <col min="11789" max="11789" width="45.21875" style="167" customWidth="1"/>
    <col min="11790" max="12032" width="9.109375" style="167"/>
    <col min="12033" max="12033" width="4.44140625" style="167" customWidth="1"/>
    <col min="12034" max="12034" width="11.5546875" style="167" customWidth="1"/>
    <col min="12035" max="12035" width="40.44140625" style="167" customWidth="1"/>
    <col min="12036" max="12036" width="5.5546875" style="167" customWidth="1"/>
    <col min="12037" max="12037" width="8.5546875" style="167" customWidth="1"/>
    <col min="12038" max="12038" width="9.88671875" style="167" customWidth="1"/>
    <col min="12039" max="12039" width="13.88671875" style="167" customWidth="1"/>
    <col min="12040" max="12043" width="9.109375" style="167"/>
    <col min="12044" max="12044" width="75.21875" style="167" customWidth="1"/>
    <col min="12045" max="12045" width="45.21875" style="167" customWidth="1"/>
    <col min="12046" max="12288" width="9.109375" style="167"/>
    <col min="12289" max="12289" width="4.44140625" style="167" customWidth="1"/>
    <col min="12290" max="12290" width="11.5546875" style="167" customWidth="1"/>
    <col min="12291" max="12291" width="40.44140625" style="167" customWidth="1"/>
    <col min="12292" max="12292" width="5.5546875" style="167" customWidth="1"/>
    <col min="12293" max="12293" width="8.5546875" style="167" customWidth="1"/>
    <col min="12294" max="12294" width="9.88671875" style="167" customWidth="1"/>
    <col min="12295" max="12295" width="13.88671875" style="167" customWidth="1"/>
    <col min="12296" max="12299" width="9.109375" style="167"/>
    <col min="12300" max="12300" width="75.21875" style="167" customWidth="1"/>
    <col min="12301" max="12301" width="45.21875" style="167" customWidth="1"/>
    <col min="12302" max="12544" width="9.109375" style="167"/>
    <col min="12545" max="12545" width="4.44140625" style="167" customWidth="1"/>
    <col min="12546" max="12546" width="11.5546875" style="167" customWidth="1"/>
    <col min="12547" max="12547" width="40.44140625" style="167" customWidth="1"/>
    <col min="12548" max="12548" width="5.5546875" style="167" customWidth="1"/>
    <col min="12549" max="12549" width="8.5546875" style="167" customWidth="1"/>
    <col min="12550" max="12550" width="9.88671875" style="167" customWidth="1"/>
    <col min="12551" max="12551" width="13.88671875" style="167" customWidth="1"/>
    <col min="12552" max="12555" width="9.109375" style="167"/>
    <col min="12556" max="12556" width="75.21875" style="167" customWidth="1"/>
    <col min="12557" max="12557" width="45.21875" style="167" customWidth="1"/>
    <col min="12558" max="12800" width="9.109375" style="167"/>
    <col min="12801" max="12801" width="4.44140625" style="167" customWidth="1"/>
    <col min="12802" max="12802" width="11.5546875" style="167" customWidth="1"/>
    <col min="12803" max="12803" width="40.44140625" style="167" customWidth="1"/>
    <col min="12804" max="12804" width="5.5546875" style="167" customWidth="1"/>
    <col min="12805" max="12805" width="8.5546875" style="167" customWidth="1"/>
    <col min="12806" max="12806" width="9.88671875" style="167" customWidth="1"/>
    <col min="12807" max="12807" width="13.88671875" style="167" customWidth="1"/>
    <col min="12808" max="12811" width="9.109375" style="167"/>
    <col min="12812" max="12812" width="75.21875" style="167" customWidth="1"/>
    <col min="12813" max="12813" width="45.21875" style="167" customWidth="1"/>
    <col min="12814" max="13056" width="9.109375" style="167"/>
    <col min="13057" max="13057" width="4.44140625" style="167" customWidth="1"/>
    <col min="13058" max="13058" width="11.5546875" style="167" customWidth="1"/>
    <col min="13059" max="13059" width="40.44140625" style="167" customWidth="1"/>
    <col min="13060" max="13060" width="5.5546875" style="167" customWidth="1"/>
    <col min="13061" max="13061" width="8.5546875" style="167" customWidth="1"/>
    <col min="13062" max="13062" width="9.88671875" style="167" customWidth="1"/>
    <col min="13063" max="13063" width="13.88671875" style="167" customWidth="1"/>
    <col min="13064" max="13067" width="9.109375" style="167"/>
    <col min="13068" max="13068" width="75.21875" style="167" customWidth="1"/>
    <col min="13069" max="13069" width="45.21875" style="167" customWidth="1"/>
    <col min="13070" max="13312" width="9.109375" style="167"/>
    <col min="13313" max="13313" width="4.44140625" style="167" customWidth="1"/>
    <col min="13314" max="13314" width="11.5546875" style="167" customWidth="1"/>
    <col min="13315" max="13315" width="40.44140625" style="167" customWidth="1"/>
    <col min="13316" max="13316" width="5.5546875" style="167" customWidth="1"/>
    <col min="13317" max="13317" width="8.5546875" style="167" customWidth="1"/>
    <col min="13318" max="13318" width="9.88671875" style="167" customWidth="1"/>
    <col min="13319" max="13319" width="13.88671875" style="167" customWidth="1"/>
    <col min="13320" max="13323" width="9.109375" style="167"/>
    <col min="13324" max="13324" width="75.21875" style="167" customWidth="1"/>
    <col min="13325" max="13325" width="45.21875" style="167" customWidth="1"/>
    <col min="13326" max="13568" width="9.109375" style="167"/>
    <col min="13569" max="13569" width="4.44140625" style="167" customWidth="1"/>
    <col min="13570" max="13570" width="11.5546875" style="167" customWidth="1"/>
    <col min="13571" max="13571" width="40.44140625" style="167" customWidth="1"/>
    <col min="13572" max="13572" width="5.5546875" style="167" customWidth="1"/>
    <col min="13573" max="13573" width="8.5546875" style="167" customWidth="1"/>
    <col min="13574" max="13574" width="9.88671875" style="167" customWidth="1"/>
    <col min="13575" max="13575" width="13.88671875" style="167" customWidth="1"/>
    <col min="13576" max="13579" width="9.109375" style="167"/>
    <col min="13580" max="13580" width="75.21875" style="167" customWidth="1"/>
    <col min="13581" max="13581" width="45.21875" style="167" customWidth="1"/>
    <col min="13582" max="13824" width="9.109375" style="167"/>
    <col min="13825" max="13825" width="4.44140625" style="167" customWidth="1"/>
    <col min="13826" max="13826" width="11.5546875" style="167" customWidth="1"/>
    <col min="13827" max="13827" width="40.44140625" style="167" customWidth="1"/>
    <col min="13828" max="13828" width="5.5546875" style="167" customWidth="1"/>
    <col min="13829" max="13829" width="8.5546875" style="167" customWidth="1"/>
    <col min="13830" max="13830" width="9.88671875" style="167" customWidth="1"/>
    <col min="13831" max="13831" width="13.88671875" style="167" customWidth="1"/>
    <col min="13832" max="13835" width="9.109375" style="167"/>
    <col min="13836" max="13836" width="75.21875" style="167" customWidth="1"/>
    <col min="13837" max="13837" width="45.21875" style="167" customWidth="1"/>
    <col min="13838" max="14080" width="9.109375" style="167"/>
    <col min="14081" max="14081" width="4.44140625" style="167" customWidth="1"/>
    <col min="14082" max="14082" width="11.5546875" style="167" customWidth="1"/>
    <col min="14083" max="14083" width="40.44140625" style="167" customWidth="1"/>
    <col min="14084" max="14084" width="5.5546875" style="167" customWidth="1"/>
    <col min="14085" max="14085" width="8.5546875" style="167" customWidth="1"/>
    <col min="14086" max="14086" width="9.88671875" style="167" customWidth="1"/>
    <col min="14087" max="14087" width="13.88671875" style="167" customWidth="1"/>
    <col min="14088" max="14091" width="9.109375" style="167"/>
    <col min="14092" max="14092" width="75.21875" style="167" customWidth="1"/>
    <col min="14093" max="14093" width="45.21875" style="167" customWidth="1"/>
    <col min="14094" max="14336" width="9.109375" style="167"/>
    <col min="14337" max="14337" width="4.44140625" style="167" customWidth="1"/>
    <col min="14338" max="14338" width="11.5546875" style="167" customWidth="1"/>
    <col min="14339" max="14339" width="40.44140625" style="167" customWidth="1"/>
    <col min="14340" max="14340" width="5.5546875" style="167" customWidth="1"/>
    <col min="14341" max="14341" width="8.5546875" style="167" customWidth="1"/>
    <col min="14342" max="14342" width="9.88671875" style="167" customWidth="1"/>
    <col min="14343" max="14343" width="13.88671875" style="167" customWidth="1"/>
    <col min="14344" max="14347" width="9.109375" style="167"/>
    <col min="14348" max="14348" width="75.21875" style="167" customWidth="1"/>
    <col min="14349" max="14349" width="45.21875" style="167" customWidth="1"/>
    <col min="14350" max="14592" width="9.109375" style="167"/>
    <col min="14593" max="14593" width="4.44140625" style="167" customWidth="1"/>
    <col min="14594" max="14594" width="11.5546875" style="167" customWidth="1"/>
    <col min="14595" max="14595" width="40.44140625" style="167" customWidth="1"/>
    <col min="14596" max="14596" width="5.5546875" style="167" customWidth="1"/>
    <col min="14597" max="14597" width="8.5546875" style="167" customWidth="1"/>
    <col min="14598" max="14598" width="9.88671875" style="167" customWidth="1"/>
    <col min="14599" max="14599" width="13.88671875" style="167" customWidth="1"/>
    <col min="14600" max="14603" width="9.109375" style="167"/>
    <col min="14604" max="14604" width="75.21875" style="167" customWidth="1"/>
    <col min="14605" max="14605" width="45.21875" style="167" customWidth="1"/>
    <col min="14606" max="14848" width="9.109375" style="167"/>
    <col min="14849" max="14849" width="4.44140625" style="167" customWidth="1"/>
    <col min="14850" max="14850" width="11.5546875" style="167" customWidth="1"/>
    <col min="14851" max="14851" width="40.44140625" style="167" customWidth="1"/>
    <col min="14852" max="14852" width="5.5546875" style="167" customWidth="1"/>
    <col min="14853" max="14853" width="8.5546875" style="167" customWidth="1"/>
    <col min="14854" max="14854" width="9.88671875" style="167" customWidth="1"/>
    <col min="14855" max="14855" width="13.88671875" style="167" customWidth="1"/>
    <col min="14856" max="14859" width="9.109375" style="167"/>
    <col min="14860" max="14860" width="75.21875" style="167" customWidth="1"/>
    <col min="14861" max="14861" width="45.21875" style="167" customWidth="1"/>
    <col min="14862" max="15104" width="9.109375" style="167"/>
    <col min="15105" max="15105" width="4.44140625" style="167" customWidth="1"/>
    <col min="15106" max="15106" width="11.5546875" style="167" customWidth="1"/>
    <col min="15107" max="15107" width="40.44140625" style="167" customWidth="1"/>
    <col min="15108" max="15108" width="5.5546875" style="167" customWidth="1"/>
    <col min="15109" max="15109" width="8.5546875" style="167" customWidth="1"/>
    <col min="15110" max="15110" width="9.88671875" style="167" customWidth="1"/>
    <col min="15111" max="15111" width="13.88671875" style="167" customWidth="1"/>
    <col min="15112" max="15115" width="9.109375" style="167"/>
    <col min="15116" max="15116" width="75.21875" style="167" customWidth="1"/>
    <col min="15117" max="15117" width="45.21875" style="167" customWidth="1"/>
    <col min="15118" max="15360" width="9.109375" style="167"/>
    <col min="15361" max="15361" width="4.44140625" style="167" customWidth="1"/>
    <col min="15362" max="15362" width="11.5546875" style="167" customWidth="1"/>
    <col min="15363" max="15363" width="40.44140625" style="167" customWidth="1"/>
    <col min="15364" max="15364" width="5.5546875" style="167" customWidth="1"/>
    <col min="15365" max="15365" width="8.5546875" style="167" customWidth="1"/>
    <col min="15366" max="15366" width="9.88671875" style="167" customWidth="1"/>
    <col min="15367" max="15367" width="13.88671875" style="167" customWidth="1"/>
    <col min="15368" max="15371" width="9.109375" style="167"/>
    <col min="15372" max="15372" width="75.21875" style="167" customWidth="1"/>
    <col min="15373" max="15373" width="45.21875" style="167" customWidth="1"/>
    <col min="15374" max="15616" width="9.109375" style="167"/>
    <col min="15617" max="15617" width="4.44140625" style="167" customWidth="1"/>
    <col min="15618" max="15618" width="11.5546875" style="167" customWidth="1"/>
    <col min="15619" max="15619" width="40.44140625" style="167" customWidth="1"/>
    <col min="15620" max="15620" width="5.5546875" style="167" customWidth="1"/>
    <col min="15621" max="15621" width="8.5546875" style="167" customWidth="1"/>
    <col min="15622" max="15622" width="9.88671875" style="167" customWidth="1"/>
    <col min="15623" max="15623" width="13.88671875" style="167" customWidth="1"/>
    <col min="15624" max="15627" width="9.109375" style="167"/>
    <col min="15628" max="15628" width="75.21875" style="167" customWidth="1"/>
    <col min="15629" max="15629" width="45.21875" style="167" customWidth="1"/>
    <col min="15630" max="15872" width="9.109375" style="167"/>
    <col min="15873" max="15873" width="4.44140625" style="167" customWidth="1"/>
    <col min="15874" max="15874" width="11.5546875" style="167" customWidth="1"/>
    <col min="15875" max="15875" width="40.44140625" style="167" customWidth="1"/>
    <col min="15876" max="15876" width="5.5546875" style="167" customWidth="1"/>
    <col min="15877" max="15877" width="8.5546875" style="167" customWidth="1"/>
    <col min="15878" max="15878" width="9.88671875" style="167" customWidth="1"/>
    <col min="15879" max="15879" width="13.88671875" style="167" customWidth="1"/>
    <col min="15880" max="15883" width="9.109375" style="167"/>
    <col min="15884" max="15884" width="75.21875" style="167" customWidth="1"/>
    <col min="15885" max="15885" width="45.21875" style="167" customWidth="1"/>
    <col min="15886" max="16128" width="9.109375" style="167"/>
    <col min="16129" max="16129" width="4.44140625" style="167" customWidth="1"/>
    <col min="16130" max="16130" width="11.5546875" style="167" customWidth="1"/>
    <col min="16131" max="16131" width="40.44140625" style="167" customWidth="1"/>
    <col min="16132" max="16132" width="5.5546875" style="167" customWidth="1"/>
    <col min="16133" max="16133" width="8.5546875" style="167" customWidth="1"/>
    <col min="16134" max="16134" width="9.88671875" style="167" customWidth="1"/>
    <col min="16135" max="16135" width="13.88671875" style="167" customWidth="1"/>
    <col min="16136" max="16139" width="9.109375" style="167"/>
    <col min="16140" max="16140" width="75.21875" style="167" customWidth="1"/>
    <col min="16141" max="16141" width="45.21875" style="167" customWidth="1"/>
    <col min="16142" max="16384" width="9.109375" style="167"/>
  </cols>
  <sheetData>
    <row r="1" spans="1:104" ht="15.6" x14ac:dyDescent="0.3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 x14ac:dyDescent="0.3">
      <c r="A2" s="168"/>
      <c r="B2" s="169"/>
      <c r="C2" s="170"/>
      <c r="D2" s="170"/>
      <c r="E2" s="171"/>
      <c r="F2" s="170"/>
      <c r="G2" s="170"/>
    </row>
    <row r="3" spans="1:104" ht="13.8" thickTop="1" x14ac:dyDescent="0.25">
      <c r="A3" s="108" t="s">
        <v>48</v>
      </c>
      <c r="B3" s="109"/>
      <c r="C3" s="110" t="str">
        <f>CONCATENATE(cislostavby," ",nazevstavby)</f>
        <v>W1-2019 Výměna PVC v pavilónu D, Mjr. Nováka 1455/34</v>
      </c>
      <c r="D3" s="172"/>
      <c r="E3" s="173" t="s">
        <v>64</v>
      </c>
      <c r="F3" s="174" t="str">
        <f>Rekapitulace!H1</f>
        <v>1</v>
      </c>
      <c r="G3" s="175"/>
    </row>
    <row r="4" spans="1:104" ht="13.8" thickBot="1" x14ac:dyDescent="0.3">
      <c r="A4" s="176" t="s">
        <v>50</v>
      </c>
      <c r="B4" s="117"/>
      <c r="C4" s="118" t="str">
        <f>CONCATENATE(cisloobjektu," ",nazevobjektu)</f>
        <v>01 I. etapa</v>
      </c>
      <c r="D4" s="177"/>
      <c r="E4" s="178" t="str">
        <f>Rekapitulace!G2</f>
        <v>Architektonicko-stavební řešení</v>
      </c>
      <c r="F4" s="179"/>
      <c r="G4" s="180"/>
    </row>
    <row r="5" spans="1:104" ht="13.8" thickTop="1" x14ac:dyDescent="0.25">
      <c r="A5" s="181"/>
      <c r="B5" s="168"/>
      <c r="C5" s="168"/>
      <c r="D5" s="168"/>
      <c r="E5" s="182"/>
      <c r="F5" s="168"/>
      <c r="G5" s="183"/>
    </row>
    <row r="6" spans="1:104" x14ac:dyDescent="0.25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5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0.399999999999999" x14ac:dyDescent="0.25">
      <c r="A8" s="196">
        <v>1</v>
      </c>
      <c r="B8" s="197" t="s">
        <v>84</v>
      </c>
      <c r="C8" s="198" t="s">
        <v>85</v>
      </c>
      <c r="D8" s="199" t="s">
        <v>86</v>
      </c>
      <c r="E8" s="200">
        <v>123.29600000000001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3.4909999999999997E-2</v>
      </c>
    </row>
    <row r="9" spans="1:104" x14ac:dyDescent="0.25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 x14ac:dyDescent="0.25">
      <c r="A10" s="203"/>
      <c r="B10" s="209"/>
      <c r="C10" s="210" t="s">
        <v>88</v>
      </c>
      <c r="D10" s="211"/>
      <c r="E10" s="212">
        <v>45.795000000000002</v>
      </c>
      <c r="F10" s="213"/>
      <c r="G10" s="214"/>
      <c r="M10" s="208" t="s">
        <v>88</v>
      </c>
      <c r="O10" s="195"/>
    </row>
    <row r="11" spans="1:104" x14ac:dyDescent="0.25">
      <c r="A11" s="203"/>
      <c r="B11" s="209"/>
      <c r="C11" s="210" t="s">
        <v>89</v>
      </c>
      <c r="D11" s="211"/>
      <c r="E11" s="212">
        <v>30.157499999999999</v>
      </c>
      <c r="F11" s="213"/>
      <c r="G11" s="214"/>
      <c r="M11" s="208" t="s">
        <v>89</v>
      </c>
      <c r="O11" s="195"/>
    </row>
    <row r="12" spans="1:104" x14ac:dyDescent="0.25">
      <c r="A12" s="203"/>
      <c r="B12" s="209"/>
      <c r="C12" s="210" t="s">
        <v>90</v>
      </c>
      <c r="D12" s="211"/>
      <c r="E12" s="212">
        <v>41.287500000000001</v>
      </c>
      <c r="F12" s="213"/>
      <c r="G12" s="214"/>
      <c r="M12" s="208" t="s">
        <v>90</v>
      </c>
      <c r="O12" s="195"/>
    </row>
    <row r="13" spans="1:104" x14ac:dyDescent="0.25">
      <c r="A13" s="203"/>
      <c r="B13" s="209"/>
      <c r="C13" s="210" t="s">
        <v>91</v>
      </c>
      <c r="D13" s="211"/>
      <c r="E13" s="212">
        <v>6.056</v>
      </c>
      <c r="F13" s="213"/>
      <c r="G13" s="214"/>
      <c r="M13" s="208" t="s">
        <v>91</v>
      </c>
      <c r="O13" s="195"/>
    </row>
    <row r="14" spans="1:104" x14ac:dyDescent="0.25">
      <c r="A14" s="215"/>
      <c r="B14" s="216" t="s">
        <v>74</v>
      </c>
      <c r="C14" s="217" t="str">
        <f>CONCATENATE(B7," ",C7)</f>
        <v>61 Upravy povrchů vnitřní</v>
      </c>
      <c r="D14" s="218"/>
      <c r="E14" s="219"/>
      <c r="F14" s="220"/>
      <c r="G14" s="221">
        <f>SUM(G7:G13)</f>
        <v>0</v>
      </c>
      <c r="O14" s="195">
        <v>4</v>
      </c>
      <c r="BA14" s="222">
        <f>SUM(BA7:BA13)</f>
        <v>0</v>
      </c>
      <c r="BB14" s="222">
        <f>SUM(BB7:BB13)</f>
        <v>0</v>
      </c>
      <c r="BC14" s="222">
        <f>SUM(BC7:BC13)</f>
        <v>0</v>
      </c>
      <c r="BD14" s="222">
        <f>SUM(BD7:BD13)</f>
        <v>0</v>
      </c>
      <c r="BE14" s="222">
        <f>SUM(BE7:BE13)</f>
        <v>0</v>
      </c>
    </row>
    <row r="15" spans="1:104" x14ac:dyDescent="0.25">
      <c r="A15" s="188" t="s">
        <v>72</v>
      </c>
      <c r="B15" s="189" t="s">
        <v>92</v>
      </c>
      <c r="C15" s="190" t="s">
        <v>93</v>
      </c>
      <c r="D15" s="191"/>
      <c r="E15" s="192"/>
      <c r="F15" s="192"/>
      <c r="G15" s="193"/>
      <c r="H15" s="194"/>
      <c r="I15" s="194"/>
      <c r="O15" s="195">
        <v>1</v>
      </c>
    </row>
    <row r="16" spans="1:104" ht="20.399999999999999" x14ac:dyDescent="0.25">
      <c r="A16" s="196">
        <v>2</v>
      </c>
      <c r="B16" s="197" t="s">
        <v>94</v>
      </c>
      <c r="C16" s="198" t="s">
        <v>95</v>
      </c>
      <c r="D16" s="199" t="s">
        <v>96</v>
      </c>
      <c r="E16" s="200">
        <v>0.108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2.5</v>
      </c>
    </row>
    <row r="17" spans="1:104" x14ac:dyDescent="0.25">
      <c r="A17" s="203"/>
      <c r="B17" s="209"/>
      <c r="C17" s="210" t="s">
        <v>97</v>
      </c>
      <c r="D17" s="211"/>
      <c r="E17" s="212">
        <v>0.108</v>
      </c>
      <c r="F17" s="213"/>
      <c r="G17" s="214"/>
      <c r="M17" s="208" t="s">
        <v>97</v>
      </c>
      <c r="O17" s="195"/>
    </row>
    <row r="18" spans="1:104" x14ac:dyDescent="0.25">
      <c r="A18" s="196">
        <v>3</v>
      </c>
      <c r="B18" s="197" t="s">
        <v>98</v>
      </c>
      <c r="C18" s="198" t="s">
        <v>99</v>
      </c>
      <c r="D18" s="199" t="s">
        <v>86</v>
      </c>
      <c r="E18" s="200">
        <v>482.7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2.5999999999999998E-4</v>
      </c>
    </row>
    <row r="19" spans="1:104" x14ac:dyDescent="0.25">
      <c r="A19" s="203"/>
      <c r="B19" s="209"/>
      <c r="C19" s="210" t="s">
        <v>100</v>
      </c>
      <c r="D19" s="211"/>
      <c r="E19" s="212">
        <v>174.9</v>
      </c>
      <c r="F19" s="213"/>
      <c r="G19" s="214"/>
      <c r="M19" s="208" t="s">
        <v>100</v>
      </c>
      <c r="O19" s="195"/>
    </row>
    <row r="20" spans="1:104" x14ac:dyDescent="0.25">
      <c r="A20" s="203"/>
      <c r="B20" s="209"/>
      <c r="C20" s="210" t="s">
        <v>101</v>
      </c>
      <c r="D20" s="211"/>
      <c r="E20" s="212">
        <v>112.7</v>
      </c>
      <c r="F20" s="213"/>
      <c r="G20" s="214"/>
      <c r="M20" s="208" t="s">
        <v>101</v>
      </c>
      <c r="O20" s="195"/>
    </row>
    <row r="21" spans="1:104" x14ac:dyDescent="0.25">
      <c r="A21" s="203"/>
      <c r="B21" s="209"/>
      <c r="C21" s="210" t="s">
        <v>102</v>
      </c>
      <c r="D21" s="211"/>
      <c r="E21" s="212">
        <v>195.1</v>
      </c>
      <c r="F21" s="213"/>
      <c r="G21" s="214"/>
      <c r="M21" s="208" t="s">
        <v>102</v>
      </c>
      <c r="O21" s="195"/>
    </row>
    <row r="22" spans="1:104" x14ac:dyDescent="0.25">
      <c r="A22" s="196">
        <v>4</v>
      </c>
      <c r="B22" s="197" t="s">
        <v>103</v>
      </c>
      <c r="C22" s="198" t="s">
        <v>104</v>
      </c>
      <c r="D22" s="199" t="s">
        <v>86</v>
      </c>
      <c r="E22" s="200">
        <v>482.7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1.7850000000000001E-2</v>
      </c>
    </row>
    <row r="23" spans="1:104" x14ac:dyDescent="0.25">
      <c r="A23" s="203"/>
      <c r="B23" s="209"/>
      <c r="C23" s="210" t="s">
        <v>100</v>
      </c>
      <c r="D23" s="211"/>
      <c r="E23" s="212">
        <v>174.9</v>
      </c>
      <c r="F23" s="213"/>
      <c r="G23" s="214"/>
      <c r="M23" s="208" t="s">
        <v>100</v>
      </c>
      <c r="O23" s="195"/>
    </row>
    <row r="24" spans="1:104" x14ac:dyDescent="0.25">
      <c r="A24" s="203"/>
      <c r="B24" s="209"/>
      <c r="C24" s="210" t="s">
        <v>101</v>
      </c>
      <c r="D24" s="211"/>
      <c r="E24" s="212">
        <v>112.7</v>
      </c>
      <c r="F24" s="213"/>
      <c r="G24" s="214"/>
      <c r="M24" s="208" t="s">
        <v>101</v>
      </c>
      <c r="O24" s="195"/>
    </row>
    <row r="25" spans="1:104" x14ac:dyDescent="0.25">
      <c r="A25" s="203"/>
      <c r="B25" s="209"/>
      <c r="C25" s="210" t="s">
        <v>102</v>
      </c>
      <c r="D25" s="211"/>
      <c r="E25" s="212">
        <v>195.1</v>
      </c>
      <c r="F25" s="213"/>
      <c r="G25" s="214"/>
      <c r="M25" s="208" t="s">
        <v>102</v>
      </c>
      <c r="O25" s="195"/>
    </row>
    <row r="26" spans="1:104" x14ac:dyDescent="0.25">
      <c r="A26" s="215"/>
      <c r="B26" s="216" t="s">
        <v>74</v>
      </c>
      <c r="C26" s="217" t="str">
        <f>CONCATENATE(B15," ",C15)</f>
        <v>63 Podlahy a podlahové konstrukce</v>
      </c>
      <c r="D26" s="218"/>
      <c r="E26" s="219"/>
      <c r="F26" s="220"/>
      <c r="G26" s="221">
        <f>SUM(G15:G25)</f>
        <v>0</v>
      </c>
      <c r="O26" s="195">
        <v>4</v>
      </c>
      <c r="BA26" s="222">
        <f>SUM(BA15:BA25)</f>
        <v>0</v>
      </c>
      <c r="BB26" s="222">
        <f>SUM(BB15:BB25)</f>
        <v>0</v>
      </c>
      <c r="BC26" s="222">
        <f>SUM(BC15:BC25)</f>
        <v>0</v>
      </c>
      <c r="BD26" s="222">
        <f>SUM(BD15:BD25)</f>
        <v>0</v>
      </c>
      <c r="BE26" s="222">
        <f>SUM(BE15:BE25)</f>
        <v>0</v>
      </c>
    </row>
    <row r="27" spans="1:104" x14ac:dyDescent="0.25">
      <c r="A27" s="188" t="s">
        <v>72</v>
      </c>
      <c r="B27" s="189" t="s">
        <v>105</v>
      </c>
      <c r="C27" s="190" t="s">
        <v>106</v>
      </c>
      <c r="D27" s="191"/>
      <c r="E27" s="192"/>
      <c r="F27" s="192"/>
      <c r="G27" s="193"/>
      <c r="H27" s="194"/>
      <c r="I27" s="194"/>
      <c r="O27" s="195">
        <v>1</v>
      </c>
    </row>
    <row r="28" spans="1:104" ht="20.399999999999999" x14ac:dyDescent="0.25">
      <c r="A28" s="196">
        <v>5</v>
      </c>
      <c r="B28" s="197" t="s">
        <v>107</v>
      </c>
      <c r="C28" s="198" t="s">
        <v>108</v>
      </c>
      <c r="D28" s="199" t="s">
        <v>109</v>
      </c>
      <c r="E28" s="200">
        <v>2</v>
      </c>
      <c r="F28" s="200">
        <v>0</v>
      </c>
      <c r="G28" s="201">
        <f>E28*F28</f>
        <v>0</v>
      </c>
      <c r="O28" s="195">
        <v>2</v>
      </c>
      <c r="AA28" s="167">
        <v>12</v>
      </c>
      <c r="AB28" s="167">
        <v>0</v>
      </c>
      <c r="AC28" s="167">
        <v>43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12</v>
      </c>
      <c r="CB28" s="202">
        <v>0</v>
      </c>
      <c r="CZ28" s="167">
        <v>0</v>
      </c>
    </row>
    <row r="29" spans="1:104" x14ac:dyDescent="0.25">
      <c r="A29" s="203"/>
      <c r="B29" s="204"/>
      <c r="C29" s="205" t="s">
        <v>110</v>
      </c>
      <c r="D29" s="206"/>
      <c r="E29" s="206"/>
      <c r="F29" s="206"/>
      <c r="G29" s="207"/>
      <c r="L29" s="208" t="s">
        <v>110</v>
      </c>
      <c r="O29" s="195">
        <v>3</v>
      </c>
    </row>
    <row r="30" spans="1:104" x14ac:dyDescent="0.25">
      <c r="A30" s="203"/>
      <c r="B30" s="204"/>
      <c r="C30" s="205"/>
      <c r="D30" s="206"/>
      <c r="E30" s="206"/>
      <c r="F30" s="206"/>
      <c r="G30" s="207"/>
      <c r="L30" s="208"/>
      <c r="O30" s="195">
        <v>3</v>
      </c>
    </row>
    <row r="31" spans="1:104" x14ac:dyDescent="0.25">
      <c r="A31" s="203"/>
      <c r="B31" s="204"/>
      <c r="C31" s="205" t="s">
        <v>111</v>
      </c>
      <c r="D31" s="206"/>
      <c r="E31" s="206"/>
      <c r="F31" s="206"/>
      <c r="G31" s="207"/>
      <c r="L31" s="208" t="s">
        <v>111</v>
      </c>
      <c r="O31" s="195">
        <v>3</v>
      </c>
    </row>
    <row r="32" spans="1:104" x14ac:dyDescent="0.25">
      <c r="A32" s="203"/>
      <c r="B32" s="204"/>
      <c r="C32" s="205" t="s">
        <v>112</v>
      </c>
      <c r="D32" s="206"/>
      <c r="E32" s="206"/>
      <c r="F32" s="206"/>
      <c r="G32" s="207"/>
      <c r="L32" s="208" t="s">
        <v>112</v>
      </c>
      <c r="O32" s="195">
        <v>3</v>
      </c>
    </row>
    <row r="33" spans="1:104" x14ac:dyDescent="0.25">
      <c r="A33" s="203"/>
      <c r="B33" s="204"/>
      <c r="C33" s="205" t="s">
        <v>113</v>
      </c>
      <c r="D33" s="206"/>
      <c r="E33" s="206"/>
      <c r="F33" s="206"/>
      <c r="G33" s="207"/>
      <c r="L33" s="208" t="s">
        <v>113</v>
      </c>
      <c r="O33" s="195">
        <v>3</v>
      </c>
    </row>
    <row r="34" spans="1:104" x14ac:dyDescent="0.25">
      <c r="A34" s="203"/>
      <c r="B34" s="204"/>
      <c r="C34" s="205" t="s">
        <v>114</v>
      </c>
      <c r="D34" s="206"/>
      <c r="E34" s="206"/>
      <c r="F34" s="206"/>
      <c r="G34" s="207"/>
      <c r="L34" s="208" t="s">
        <v>114</v>
      </c>
      <c r="O34" s="195">
        <v>3</v>
      </c>
    </row>
    <row r="35" spans="1:104" x14ac:dyDescent="0.25">
      <c r="A35" s="203"/>
      <c r="B35" s="204"/>
      <c r="C35" s="205" t="s">
        <v>115</v>
      </c>
      <c r="D35" s="206"/>
      <c r="E35" s="206"/>
      <c r="F35" s="206"/>
      <c r="G35" s="207"/>
      <c r="L35" s="208" t="s">
        <v>115</v>
      </c>
      <c r="O35" s="195">
        <v>3</v>
      </c>
    </row>
    <row r="36" spans="1:104" x14ac:dyDescent="0.25">
      <c r="A36" s="203"/>
      <c r="B36" s="209"/>
      <c r="C36" s="210" t="s">
        <v>116</v>
      </c>
      <c r="D36" s="211"/>
      <c r="E36" s="212">
        <v>2</v>
      </c>
      <c r="F36" s="213"/>
      <c r="G36" s="214"/>
      <c r="M36" s="208" t="s">
        <v>116</v>
      </c>
      <c r="O36" s="195"/>
    </row>
    <row r="37" spans="1:104" x14ac:dyDescent="0.25">
      <c r="A37" s="215"/>
      <c r="B37" s="216" t="s">
        <v>74</v>
      </c>
      <c r="C37" s="217" t="str">
        <f>CONCATENATE(B27," ",C27)</f>
        <v>64 Výplně otvorů</v>
      </c>
      <c r="D37" s="218"/>
      <c r="E37" s="219"/>
      <c r="F37" s="220"/>
      <c r="G37" s="221">
        <f>SUM(G27:G36)</f>
        <v>0</v>
      </c>
      <c r="O37" s="195">
        <v>4</v>
      </c>
      <c r="BA37" s="222">
        <f>SUM(BA27:BA36)</f>
        <v>0</v>
      </c>
      <c r="BB37" s="222">
        <f>SUM(BB27:BB36)</f>
        <v>0</v>
      </c>
      <c r="BC37" s="222">
        <f>SUM(BC27:BC36)</f>
        <v>0</v>
      </c>
      <c r="BD37" s="222">
        <f>SUM(BD27:BD36)</f>
        <v>0</v>
      </c>
      <c r="BE37" s="222">
        <f>SUM(BE27:BE36)</f>
        <v>0</v>
      </c>
    </row>
    <row r="38" spans="1:104" x14ac:dyDescent="0.25">
      <c r="A38" s="188" t="s">
        <v>72</v>
      </c>
      <c r="B38" s="189" t="s">
        <v>117</v>
      </c>
      <c r="C38" s="190" t="s">
        <v>118</v>
      </c>
      <c r="D38" s="191"/>
      <c r="E38" s="192"/>
      <c r="F38" s="192"/>
      <c r="G38" s="193"/>
      <c r="H38" s="194"/>
      <c r="I38" s="194"/>
      <c r="O38" s="195">
        <v>1</v>
      </c>
    </row>
    <row r="39" spans="1:104" x14ac:dyDescent="0.25">
      <c r="A39" s="196">
        <v>6</v>
      </c>
      <c r="B39" s="197" t="s">
        <v>119</v>
      </c>
      <c r="C39" s="198" t="s">
        <v>120</v>
      </c>
      <c r="D39" s="199" t="s">
        <v>86</v>
      </c>
      <c r="E39" s="200">
        <v>482.7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4.0000000000000003E-5</v>
      </c>
    </row>
    <row r="40" spans="1:104" x14ac:dyDescent="0.25">
      <c r="A40" s="203"/>
      <c r="B40" s="209"/>
      <c r="C40" s="210" t="s">
        <v>100</v>
      </c>
      <c r="D40" s="211"/>
      <c r="E40" s="212">
        <v>174.9</v>
      </c>
      <c r="F40" s="213"/>
      <c r="G40" s="214"/>
      <c r="M40" s="208" t="s">
        <v>100</v>
      </c>
      <c r="O40" s="195"/>
    </row>
    <row r="41" spans="1:104" x14ac:dyDescent="0.25">
      <c r="A41" s="203"/>
      <c r="B41" s="209"/>
      <c r="C41" s="210" t="s">
        <v>101</v>
      </c>
      <c r="D41" s="211"/>
      <c r="E41" s="212">
        <v>112.7</v>
      </c>
      <c r="F41" s="213"/>
      <c r="G41" s="214"/>
      <c r="M41" s="208" t="s">
        <v>101</v>
      </c>
      <c r="O41" s="195"/>
    </row>
    <row r="42" spans="1:104" x14ac:dyDescent="0.25">
      <c r="A42" s="203"/>
      <c r="B42" s="209"/>
      <c r="C42" s="210" t="s">
        <v>102</v>
      </c>
      <c r="D42" s="211"/>
      <c r="E42" s="212">
        <v>195.1</v>
      </c>
      <c r="F42" s="213"/>
      <c r="G42" s="214"/>
      <c r="M42" s="208" t="s">
        <v>102</v>
      </c>
      <c r="O42" s="195"/>
    </row>
    <row r="43" spans="1:104" x14ac:dyDescent="0.25">
      <c r="A43" s="215"/>
      <c r="B43" s="216" t="s">
        <v>74</v>
      </c>
      <c r="C43" s="217" t="str">
        <f>CONCATENATE(B38," ",C38)</f>
        <v>95 Dokončovací konstrukce na pozemních stavbách</v>
      </c>
      <c r="D43" s="218"/>
      <c r="E43" s="219"/>
      <c r="F43" s="220"/>
      <c r="G43" s="221">
        <f>SUM(G38:G42)</f>
        <v>0</v>
      </c>
      <c r="O43" s="195">
        <v>4</v>
      </c>
      <c r="BA43" s="222">
        <f>SUM(BA38:BA42)</f>
        <v>0</v>
      </c>
      <c r="BB43" s="222">
        <f>SUM(BB38:BB42)</f>
        <v>0</v>
      </c>
      <c r="BC43" s="222">
        <f>SUM(BC38:BC42)</f>
        <v>0</v>
      </c>
      <c r="BD43" s="222">
        <f>SUM(BD38:BD42)</f>
        <v>0</v>
      </c>
      <c r="BE43" s="222">
        <f>SUM(BE38:BE42)</f>
        <v>0</v>
      </c>
    </row>
    <row r="44" spans="1:104" x14ac:dyDescent="0.25">
      <c r="A44" s="188" t="s">
        <v>72</v>
      </c>
      <c r="B44" s="189" t="s">
        <v>121</v>
      </c>
      <c r="C44" s="190" t="s">
        <v>122</v>
      </c>
      <c r="D44" s="191"/>
      <c r="E44" s="192"/>
      <c r="F44" s="192"/>
      <c r="G44" s="193"/>
      <c r="H44" s="194"/>
      <c r="I44" s="194"/>
      <c r="O44" s="195">
        <v>1</v>
      </c>
    </row>
    <row r="45" spans="1:104" ht="20.399999999999999" x14ac:dyDescent="0.25">
      <c r="A45" s="196">
        <v>7</v>
      </c>
      <c r="B45" s="197" t="s">
        <v>123</v>
      </c>
      <c r="C45" s="198" t="s">
        <v>124</v>
      </c>
      <c r="D45" s="199" t="s">
        <v>86</v>
      </c>
      <c r="E45" s="200">
        <v>482.7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1</v>
      </c>
      <c r="CZ45" s="167">
        <v>0</v>
      </c>
    </row>
    <row r="46" spans="1:104" x14ac:dyDescent="0.25">
      <c r="A46" s="203"/>
      <c r="B46" s="209"/>
      <c r="C46" s="210" t="s">
        <v>125</v>
      </c>
      <c r="D46" s="211"/>
      <c r="E46" s="212">
        <v>29</v>
      </c>
      <c r="F46" s="213"/>
      <c r="G46" s="214"/>
      <c r="M46" s="208" t="s">
        <v>125</v>
      </c>
      <c r="O46" s="195"/>
    </row>
    <row r="47" spans="1:104" x14ac:dyDescent="0.25">
      <c r="A47" s="203"/>
      <c r="B47" s="209"/>
      <c r="C47" s="210" t="s">
        <v>126</v>
      </c>
      <c r="D47" s="211"/>
      <c r="E47" s="212">
        <v>22.5</v>
      </c>
      <c r="F47" s="213"/>
      <c r="G47" s="214"/>
      <c r="M47" s="208" t="s">
        <v>126</v>
      </c>
      <c r="O47" s="195"/>
    </row>
    <row r="48" spans="1:104" x14ac:dyDescent="0.25">
      <c r="A48" s="203"/>
      <c r="B48" s="209"/>
      <c r="C48" s="210" t="s">
        <v>127</v>
      </c>
      <c r="D48" s="211"/>
      <c r="E48" s="212">
        <v>14.6</v>
      </c>
      <c r="F48" s="213"/>
      <c r="G48" s="214"/>
      <c r="M48" s="208" t="s">
        <v>127</v>
      </c>
      <c r="O48" s="195"/>
    </row>
    <row r="49" spans="1:104" x14ac:dyDescent="0.25">
      <c r="A49" s="203"/>
      <c r="B49" s="209"/>
      <c r="C49" s="210" t="s">
        <v>128</v>
      </c>
      <c r="D49" s="211"/>
      <c r="E49" s="212">
        <v>59.8</v>
      </c>
      <c r="F49" s="213"/>
      <c r="G49" s="214"/>
      <c r="M49" s="208" t="s">
        <v>128</v>
      </c>
      <c r="O49" s="195"/>
    </row>
    <row r="50" spans="1:104" x14ac:dyDescent="0.25">
      <c r="A50" s="203"/>
      <c r="B50" s="209"/>
      <c r="C50" s="210" t="s">
        <v>129</v>
      </c>
      <c r="D50" s="211"/>
      <c r="E50" s="212">
        <v>28.5</v>
      </c>
      <c r="F50" s="213"/>
      <c r="G50" s="214"/>
      <c r="M50" s="208" t="s">
        <v>129</v>
      </c>
      <c r="O50" s="195"/>
    </row>
    <row r="51" spans="1:104" x14ac:dyDescent="0.25">
      <c r="A51" s="203"/>
      <c r="B51" s="209"/>
      <c r="C51" s="210" t="s">
        <v>130</v>
      </c>
      <c r="D51" s="211"/>
      <c r="E51" s="212">
        <v>15.8</v>
      </c>
      <c r="F51" s="213"/>
      <c r="G51" s="214"/>
      <c r="M51" s="208" t="s">
        <v>130</v>
      </c>
      <c r="O51" s="195"/>
    </row>
    <row r="52" spans="1:104" x14ac:dyDescent="0.25">
      <c r="A52" s="203"/>
      <c r="B52" s="209"/>
      <c r="C52" s="210" t="s">
        <v>131</v>
      </c>
      <c r="D52" s="211"/>
      <c r="E52" s="212">
        <v>4.7</v>
      </c>
      <c r="F52" s="213"/>
      <c r="G52" s="214"/>
      <c r="M52" s="208" t="s">
        <v>131</v>
      </c>
      <c r="O52" s="195"/>
    </row>
    <row r="53" spans="1:104" x14ac:dyDescent="0.25">
      <c r="A53" s="203"/>
      <c r="B53" s="209"/>
      <c r="C53" s="236" t="s">
        <v>132</v>
      </c>
      <c r="D53" s="211"/>
      <c r="E53" s="235">
        <v>174.89999999999998</v>
      </c>
      <c r="F53" s="213"/>
      <c r="G53" s="214"/>
      <c r="M53" s="208" t="s">
        <v>132</v>
      </c>
      <c r="O53" s="195"/>
    </row>
    <row r="54" spans="1:104" x14ac:dyDescent="0.25">
      <c r="A54" s="203"/>
      <c r="B54" s="209"/>
      <c r="C54" s="210" t="s">
        <v>101</v>
      </c>
      <c r="D54" s="211"/>
      <c r="E54" s="212">
        <v>112.7</v>
      </c>
      <c r="F54" s="213"/>
      <c r="G54" s="214"/>
      <c r="M54" s="208" t="s">
        <v>101</v>
      </c>
      <c r="O54" s="195"/>
    </row>
    <row r="55" spans="1:104" x14ac:dyDescent="0.25">
      <c r="A55" s="203"/>
      <c r="B55" s="209"/>
      <c r="C55" s="210" t="s">
        <v>102</v>
      </c>
      <c r="D55" s="211"/>
      <c r="E55" s="212">
        <v>195.1</v>
      </c>
      <c r="F55" s="213"/>
      <c r="G55" s="214"/>
      <c r="M55" s="208" t="s">
        <v>102</v>
      </c>
      <c r="O55" s="195"/>
    </row>
    <row r="56" spans="1:104" x14ac:dyDescent="0.25">
      <c r="A56" s="196">
        <v>8</v>
      </c>
      <c r="B56" s="197" t="s">
        <v>133</v>
      </c>
      <c r="C56" s="198" t="s">
        <v>134</v>
      </c>
      <c r="D56" s="199" t="s">
        <v>135</v>
      </c>
      <c r="E56" s="200">
        <v>390.8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1</v>
      </c>
      <c r="AC56" s="167">
        <v>1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1</v>
      </c>
      <c r="CZ56" s="167">
        <v>0</v>
      </c>
    </row>
    <row r="57" spans="1:104" x14ac:dyDescent="0.25">
      <c r="A57" s="203"/>
      <c r="B57" s="209"/>
      <c r="C57" s="210" t="s">
        <v>136</v>
      </c>
      <c r="D57" s="211"/>
      <c r="E57" s="212">
        <v>152.65</v>
      </c>
      <c r="F57" s="213"/>
      <c r="G57" s="214"/>
      <c r="M57" s="208" t="s">
        <v>136</v>
      </c>
      <c r="O57" s="195"/>
    </row>
    <row r="58" spans="1:104" x14ac:dyDescent="0.25">
      <c r="A58" s="203"/>
      <c r="B58" s="209"/>
      <c r="C58" s="210" t="s">
        <v>137</v>
      </c>
      <c r="D58" s="211"/>
      <c r="E58" s="212">
        <v>100.52500000000001</v>
      </c>
      <c r="F58" s="213"/>
      <c r="G58" s="214"/>
      <c r="M58" s="208" t="s">
        <v>137</v>
      </c>
      <c r="O58" s="195"/>
    </row>
    <row r="59" spans="1:104" x14ac:dyDescent="0.25">
      <c r="A59" s="203"/>
      <c r="B59" s="209"/>
      <c r="C59" s="210" t="s">
        <v>138</v>
      </c>
      <c r="D59" s="211"/>
      <c r="E59" s="212">
        <v>137.625</v>
      </c>
      <c r="F59" s="213"/>
      <c r="G59" s="214"/>
      <c r="M59" s="208" t="s">
        <v>138</v>
      </c>
      <c r="O59" s="195"/>
    </row>
    <row r="60" spans="1:104" x14ac:dyDescent="0.25">
      <c r="A60" s="196">
        <v>9</v>
      </c>
      <c r="B60" s="197" t="s">
        <v>139</v>
      </c>
      <c r="C60" s="198" t="s">
        <v>140</v>
      </c>
      <c r="D60" s="199" t="s">
        <v>109</v>
      </c>
      <c r="E60" s="200">
        <v>24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1</v>
      </c>
      <c r="AC60" s="167">
        <v>1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1</v>
      </c>
      <c r="CZ60" s="167">
        <v>0</v>
      </c>
    </row>
    <row r="61" spans="1:104" x14ac:dyDescent="0.25">
      <c r="A61" s="203"/>
      <c r="B61" s="209"/>
      <c r="C61" s="210" t="s">
        <v>141</v>
      </c>
      <c r="D61" s="211"/>
      <c r="E61" s="212">
        <v>8</v>
      </c>
      <c r="F61" s="213"/>
      <c r="G61" s="214"/>
      <c r="M61" s="208" t="s">
        <v>141</v>
      </c>
      <c r="O61" s="195"/>
    </row>
    <row r="62" spans="1:104" x14ac:dyDescent="0.25">
      <c r="A62" s="203"/>
      <c r="B62" s="209"/>
      <c r="C62" s="210" t="s">
        <v>142</v>
      </c>
      <c r="D62" s="211"/>
      <c r="E62" s="212">
        <v>2</v>
      </c>
      <c r="F62" s="213"/>
      <c r="G62" s="214"/>
      <c r="M62" s="208" t="s">
        <v>142</v>
      </c>
      <c r="O62" s="195"/>
    </row>
    <row r="63" spans="1:104" x14ac:dyDescent="0.25">
      <c r="A63" s="203"/>
      <c r="B63" s="209"/>
      <c r="C63" s="210" t="s">
        <v>143</v>
      </c>
      <c r="D63" s="211"/>
      <c r="E63" s="212">
        <v>13</v>
      </c>
      <c r="F63" s="213"/>
      <c r="G63" s="214"/>
      <c r="M63" s="208" t="s">
        <v>143</v>
      </c>
      <c r="O63" s="195"/>
    </row>
    <row r="64" spans="1:104" x14ac:dyDescent="0.25">
      <c r="A64" s="203"/>
      <c r="B64" s="209"/>
      <c r="C64" s="210" t="s">
        <v>144</v>
      </c>
      <c r="D64" s="211"/>
      <c r="E64" s="212">
        <v>1</v>
      </c>
      <c r="F64" s="213"/>
      <c r="G64" s="214"/>
      <c r="M64" s="208" t="s">
        <v>144</v>
      </c>
      <c r="O64" s="195"/>
    </row>
    <row r="65" spans="1:104" x14ac:dyDescent="0.25">
      <c r="A65" s="196">
        <v>10</v>
      </c>
      <c r="B65" s="197" t="s">
        <v>145</v>
      </c>
      <c r="C65" s="198" t="s">
        <v>146</v>
      </c>
      <c r="D65" s="199" t="s">
        <v>86</v>
      </c>
      <c r="E65" s="200">
        <v>10.266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1E-3</v>
      </c>
    </row>
    <row r="66" spans="1:104" x14ac:dyDescent="0.25">
      <c r="A66" s="203"/>
      <c r="B66" s="209"/>
      <c r="C66" s="210" t="s">
        <v>147</v>
      </c>
      <c r="D66" s="211"/>
      <c r="E66" s="212">
        <v>10.266</v>
      </c>
      <c r="F66" s="213"/>
      <c r="G66" s="214"/>
      <c r="M66" s="208" t="s">
        <v>147</v>
      </c>
      <c r="O66" s="195"/>
    </row>
    <row r="67" spans="1:104" x14ac:dyDescent="0.25">
      <c r="A67" s="215"/>
      <c r="B67" s="216" t="s">
        <v>74</v>
      </c>
      <c r="C67" s="217" t="str">
        <f>CONCATENATE(B44," ",C44)</f>
        <v>96 Bourání konstrukcí</v>
      </c>
      <c r="D67" s="218"/>
      <c r="E67" s="219"/>
      <c r="F67" s="220"/>
      <c r="G67" s="221">
        <f>SUM(G44:G66)</f>
        <v>0</v>
      </c>
      <c r="O67" s="195">
        <v>4</v>
      </c>
      <c r="BA67" s="222">
        <f>SUM(BA44:BA66)</f>
        <v>0</v>
      </c>
      <c r="BB67" s="222">
        <f>SUM(BB44:BB66)</f>
        <v>0</v>
      </c>
      <c r="BC67" s="222">
        <f>SUM(BC44:BC66)</f>
        <v>0</v>
      </c>
      <c r="BD67" s="222">
        <f>SUM(BD44:BD66)</f>
        <v>0</v>
      </c>
      <c r="BE67" s="222">
        <f>SUM(BE44:BE66)</f>
        <v>0</v>
      </c>
    </row>
    <row r="68" spans="1:104" x14ac:dyDescent="0.25">
      <c r="A68" s="188" t="s">
        <v>72</v>
      </c>
      <c r="B68" s="189" t="s">
        <v>148</v>
      </c>
      <c r="C68" s="190" t="s">
        <v>149</v>
      </c>
      <c r="D68" s="191"/>
      <c r="E68" s="192"/>
      <c r="F68" s="192"/>
      <c r="G68" s="193"/>
      <c r="H68" s="194"/>
      <c r="I68" s="194"/>
      <c r="O68" s="195">
        <v>1</v>
      </c>
    </row>
    <row r="69" spans="1:104" x14ac:dyDescent="0.25">
      <c r="A69" s="196">
        <v>11</v>
      </c>
      <c r="B69" s="197" t="s">
        <v>150</v>
      </c>
      <c r="C69" s="198" t="s">
        <v>151</v>
      </c>
      <c r="D69" s="199" t="s">
        <v>86</v>
      </c>
      <c r="E69" s="200">
        <v>117.24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1</v>
      </c>
      <c r="AC69" s="167">
        <v>1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1</v>
      </c>
      <c r="CZ69" s="167">
        <v>0</v>
      </c>
    </row>
    <row r="70" spans="1:104" x14ac:dyDescent="0.25">
      <c r="A70" s="203"/>
      <c r="B70" s="209"/>
      <c r="C70" s="210" t="s">
        <v>88</v>
      </c>
      <c r="D70" s="211"/>
      <c r="E70" s="212">
        <v>45.795000000000002</v>
      </c>
      <c r="F70" s="213"/>
      <c r="G70" s="214"/>
      <c r="M70" s="208" t="s">
        <v>88</v>
      </c>
      <c r="O70" s="195"/>
    </row>
    <row r="71" spans="1:104" x14ac:dyDescent="0.25">
      <c r="A71" s="203"/>
      <c r="B71" s="209"/>
      <c r="C71" s="210" t="s">
        <v>89</v>
      </c>
      <c r="D71" s="211"/>
      <c r="E71" s="212">
        <v>30.157499999999999</v>
      </c>
      <c r="F71" s="213"/>
      <c r="G71" s="214"/>
      <c r="M71" s="208" t="s">
        <v>89</v>
      </c>
      <c r="O71" s="195"/>
    </row>
    <row r="72" spans="1:104" x14ac:dyDescent="0.25">
      <c r="A72" s="203"/>
      <c r="B72" s="209"/>
      <c r="C72" s="210" t="s">
        <v>90</v>
      </c>
      <c r="D72" s="211"/>
      <c r="E72" s="212">
        <v>41.287500000000001</v>
      </c>
      <c r="F72" s="213"/>
      <c r="G72" s="214"/>
      <c r="M72" s="208" t="s">
        <v>90</v>
      </c>
      <c r="O72" s="195"/>
    </row>
    <row r="73" spans="1:104" x14ac:dyDescent="0.25">
      <c r="A73" s="215"/>
      <c r="B73" s="216" t="s">
        <v>74</v>
      </c>
      <c r="C73" s="217" t="str">
        <f>CONCATENATE(B68," ",C68)</f>
        <v>97 Prorážení otvorů</v>
      </c>
      <c r="D73" s="218"/>
      <c r="E73" s="219"/>
      <c r="F73" s="220"/>
      <c r="G73" s="221">
        <f>SUM(G68:G72)</f>
        <v>0</v>
      </c>
      <c r="O73" s="195">
        <v>4</v>
      </c>
      <c r="BA73" s="222">
        <f>SUM(BA68:BA72)</f>
        <v>0</v>
      </c>
      <c r="BB73" s="222">
        <f>SUM(BB68:BB72)</f>
        <v>0</v>
      </c>
      <c r="BC73" s="222">
        <f>SUM(BC68:BC72)</f>
        <v>0</v>
      </c>
      <c r="BD73" s="222">
        <f>SUM(BD68:BD72)</f>
        <v>0</v>
      </c>
      <c r="BE73" s="222">
        <f>SUM(BE68:BE72)</f>
        <v>0</v>
      </c>
    </row>
    <row r="74" spans="1:104" x14ac:dyDescent="0.25">
      <c r="A74" s="188" t="s">
        <v>72</v>
      </c>
      <c r="B74" s="189" t="s">
        <v>152</v>
      </c>
      <c r="C74" s="190" t="s">
        <v>153</v>
      </c>
      <c r="D74" s="191"/>
      <c r="E74" s="192"/>
      <c r="F74" s="192"/>
      <c r="G74" s="193"/>
      <c r="H74" s="194"/>
      <c r="I74" s="194"/>
      <c r="O74" s="195">
        <v>1</v>
      </c>
    </row>
    <row r="75" spans="1:104" x14ac:dyDescent="0.25">
      <c r="A75" s="196">
        <v>12</v>
      </c>
      <c r="B75" s="197" t="s">
        <v>154</v>
      </c>
      <c r="C75" s="198" t="s">
        <v>155</v>
      </c>
      <c r="D75" s="199" t="s">
        <v>156</v>
      </c>
      <c r="E75" s="200">
        <v>13.34553436</v>
      </c>
      <c r="F75" s="200">
        <v>0</v>
      </c>
      <c r="G75" s="201">
        <f>E75*F75</f>
        <v>0</v>
      </c>
      <c r="O75" s="195">
        <v>2</v>
      </c>
      <c r="AA75" s="167">
        <v>7</v>
      </c>
      <c r="AB75" s="167">
        <v>1</v>
      </c>
      <c r="AC75" s="167">
        <v>2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7</v>
      </c>
      <c r="CB75" s="202">
        <v>1</v>
      </c>
      <c r="CZ75" s="167">
        <v>0</v>
      </c>
    </row>
    <row r="76" spans="1:104" x14ac:dyDescent="0.25">
      <c r="A76" s="215"/>
      <c r="B76" s="216" t="s">
        <v>74</v>
      </c>
      <c r="C76" s="217" t="str">
        <f>CONCATENATE(B74," ",C74)</f>
        <v>99 Staveništní přesun hmot</v>
      </c>
      <c r="D76" s="218"/>
      <c r="E76" s="219"/>
      <c r="F76" s="220"/>
      <c r="G76" s="221">
        <f>SUM(G74:G75)</f>
        <v>0</v>
      </c>
      <c r="O76" s="195">
        <v>4</v>
      </c>
      <c r="BA76" s="222">
        <f>SUM(BA74:BA75)</f>
        <v>0</v>
      </c>
      <c r="BB76" s="222">
        <f>SUM(BB74:BB75)</f>
        <v>0</v>
      </c>
      <c r="BC76" s="222">
        <f>SUM(BC74:BC75)</f>
        <v>0</v>
      </c>
      <c r="BD76" s="222">
        <f>SUM(BD74:BD75)</f>
        <v>0</v>
      </c>
      <c r="BE76" s="222">
        <f>SUM(BE74:BE75)</f>
        <v>0</v>
      </c>
    </row>
    <row r="77" spans="1:104" x14ac:dyDescent="0.25">
      <c r="A77" s="188" t="s">
        <v>72</v>
      </c>
      <c r="B77" s="189" t="s">
        <v>157</v>
      </c>
      <c r="C77" s="190" t="s">
        <v>158</v>
      </c>
      <c r="D77" s="191"/>
      <c r="E77" s="192"/>
      <c r="F77" s="192"/>
      <c r="G77" s="193"/>
      <c r="H77" s="194"/>
      <c r="I77" s="194"/>
      <c r="O77" s="195">
        <v>1</v>
      </c>
    </row>
    <row r="78" spans="1:104" x14ac:dyDescent="0.25">
      <c r="A78" s="196">
        <v>13</v>
      </c>
      <c r="B78" s="197" t="s">
        <v>159</v>
      </c>
      <c r="C78" s="198" t="s">
        <v>160</v>
      </c>
      <c r="D78" s="199" t="s">
        <v>109</v>
      </c>
      <c r="E78" s="200">
        <v>24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7</v>
      </c>
      <c r="AC78" s="167">
        <v>7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7</v>
      </c>
      <c r="CZ78" s="167">
        <v>0</v>
      </c>
    </row>
    <row r="79" spans="1:104" x14ac:dyDescent="0.25">
      <c r="A79" s="203"/>
      <c r="B79" s="209"/>
      <c r="C79" s="210" t="s">
        <v>141</v>
      </c>
      <c r="D79" s="211"/>
      <c r="E79" s="212">
        <v>8</v>
      </c>
      <c r="F79" s="213"/>
      <c r="G79" s="214"/>
      <c r="M79" s="208" t="s">
        <v>141</v>
      </c>
      <c r="O79" s="195"/>
    </row>
    <row r="80" spans="1:104" x14ac:dyDescent="0.25">
      <c r="A80" s="203"/>
      <c r="B80" s="209"/>
      <c r="C80" s="210" t="s">
        <v>142</v>
      </c>
      <c r="D80" s="211"/>
      <c r="E80" s="212">
        <v>2</v>
      </c>
      <c r="F80" s="213"/>
      <c r="G80" s="214"/>
      <c r="M80" s="208" t="s">
        <v>142</v>
      </c>
      <c r="O80" s="195"/>
    </row>
    <row r="81" spans="1:104" x14ac:dyDescent="0.25">
      <c r="A81" s="203"/>
      <c r="B81" s="209"/>
      <c r="C81" s="210" t="s">
        <v>143</v>
      </c>
      <c r="D81" s="211"/>
      <c r="E81" s="212">
        <v>13</v>
      </c>
      <c r="F81" s="213"/>
      <c r="G81" s="214"/>
      <c r="M81" s="208" t="s">
        <v>143</v>
      </c>
      <c r="O81" s="195"/>
    </row>
    <row r="82" spans="1:104" x14ac:dyDescent="0.25">
      <c r="A82" s="203"/>
      <c r="B82" s="209"/>
      <c r="C82" s="210" t="s">
        <v>144</v>
      </c>
      <c r="D82" s="211"/>
      <c r="E82" s="212">
        <v>1</v>
      </c>
      <c r="F82" s="213"/>
      <c r="G82" s="214"/>
      <c r="M82" s="208" t="s">
        <v>144</v>
      </c>
      <c r="O82" s="195"/>
    </row>
    <row r="83" spans="1:104" x14ac:dyDescent="0.25">
      <c r="A83" s="196">
        <v>14</v>
      </c>
      <c r="B83" s="197" t="s">
        <v>161</v>
      </c>
      <c r="C83" s="198" t="s">
        <v>162</v>
      </c>
      <c r="D83" s="199" t="s">
        <v>109</v>
      </c>
      <c r="E83" s="200">
        <v>24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0</v>
      </c>
    </row>
    <row r="84" spans="1:104" x14ac:dyDescent="0.25">
      <c r="A84" s="196">
        <v>15</v>
      </c>
      <c r="B84" s="197" t="s">
        <v>163</v>
      </c>
      <c r="C84" s="198" t="s">
        <v>164</v>
      </c>
      <c r="D84" s="199" t="s">
        <v>109</v>
      </c>
      <c r="E84" s="200">
        <v>24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1.0000000000000001E-5</v>
      </c>
    </row>
    <row r="85" spans="1:104" x14ac:dyDescent="0.25">
      <c r="A85" s="196">
        <v>16</v>
      </c>
      <c r="B85" s="197" t="s">
        <v>165</v>
      </c>
      <c r="C85" s="198" t="s">
        <v>166</v>
      </c>
      <c r="D85" s="199" t="s">
        <v>109</v>
      </c>
      <c r="E85" s="200">
        <v>24</v>
      </c>
      <c r="F85" s="200">
        <v>0</v>
      </c>
      <c r="G85" s="201">
        <f>E85*F85</f>
        <v>0</v>
      </c>
      <c r="O85" s="195">
        <v>2</v>
      </c>
      <c r="AA85" s="167">
        <v>12</v>
      </c>
      <c r="AB85" s="167">
        <v>0</v>
      </c>
      <c r="AC85" s="167">
        <v>27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12</v>
      </c>
      <c r="CB85" s="202">
        <v>0</v>
      </c>
      <c r="CZ85" s="167">
        <v>4.4000000000000002E-4</v>
      </c>
    </row>
    <row r="86" spans="1:104" x14ac:dyDescent="0.25">
      <c r="A86" s="203"/>
      <c r="B86" s="209"/>
      <c r="C86" s="210" t="s">
        <v>167</v>
      </c>
      <c r="D86" s="211"/>
      <c r="E86" s="212">
        <v>8</v>
      </c>
      <c r="F86" s="213"/>
      <c r="G86" s="214"/>
      <c r="M86" s="208" t="s">
        <v>167</v>
      </c>
      <c r="O86" s="195"/>
    </row>
    <row r="87" spans="1:104" x14ac:dyDescent="0.25">
      <c r="A87" s="203"/>
      <c r="B87" s="209"/>
      <c r="C87" s="210" t="s">
        <v>168</v>
      </c>
      <c r="D87" s="211"/>
      <c r="E87" s="212">
        <v>2</v>
      </c>
      <c r="F87" s="213"/>
      <c r="G87" s="214"/>
      <c r="M87" s="208" t="s">
        <v>168</v>
      </c>
      <c r="O87" s="195"/>
    </row>
    <row r="88" spans="1:104" x14ac:dyDescent="0.25">
      <c r="A88" s="203"/>
      <c r="B88" s="209"/>
      <c r="C88" s="210" t="s">
        <v>169</v>
      </c>
      <c r="D88" s="211"/>
      <c r="E88" s="212">
        <v>13</v>
      </c>
      <c r="F88" s="213"/>
      <c r="G88" s="214"/>
      <c r="M88" s="208" t="s">
        <v>169</v>
      </c>
      <c r="O88" s="195"/>
    </row>
    <row r="89" spans="1:104" x14ac:dyDescent="0.25">
      <c r="A89" s="203"/>
      <c r="B89" s="209"/>
      <c r="C89" s="210" t="s">
        <v>144</v>
      </c>
      <c r="D89" s="211"/>
      <c r="E89" s="212">
        <v>1</v>
      </c>
      <c r="F89" s="213"/>
      <c r="G89" s="214"/>
      <c r="M89" s="208" t="s">
        <v>144</v>
      </c>
      <c r="O89" s="195"/>
    </row>
    <row r="90" spans="1:104" x14ac:dyDescent="0.25">
      <c r="A90" s="196">
        <v>17</v>
      </c>
      <c r="B90" s="197" t="s">
        <v>170</v>
      </c>
      <c r="C90" s="198" t="s">
        <v>171</v>
      </c>
      <c r="D90" s="199" t="s">
        <v>109</v>
      </c>
      <c r="E90" s="200">
        <v>1</v>
      </c>
      <c r="F90" s="200">
        <v>0</v>
      </c>
      <c r="G90" s="201">
        <f>E90*F90</f>
        <v>0</v>
      </c>
      <c r="O90" s="195">
        <v>2</v>
      </c>
      <c r="AA90" s="167">
        <v>12</v>
      </c>
      <c r="AB90" s="167">
        <v>0</v>
      </c>
      <c r="AC90" s="167">
        <v>44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12</v>
      </c>
      <c r="CB90" s="202">
        <v>0</v>
      </c>
      <c r="CZ90" s="167">
        <v>0</v>
      </c>
    </row>
    <row r="91" spans="1:104" x14ac:dyDescent="0.25">
      <c r="A91" s="203"/>
      <c r="B91" s="209"/>
      <c r="C91" s="210" t="s">
        <v>144</v>
      </c>
      <c r="D91" s="211"/>
      <c r="E91" s="212">
        <v>1</v>
      </c>
      <c r="F91" s="213"/>
      <c r="G91" s="214"/>
      <c r="M91" s="208" t="s">
        <v>144</v>
      </c>
      <c r="O91" s="195"/>
    </row>
    <row r="92" spans="1:104" x14ac:dyDescent="0.25">
      <c r="A92" s="196">
        <v>18</v>
      </c>
      <c r="B92" s="197" t="s">
        <v>170</v>
      </c>
      <c r="C92" s="198" t="s">
        <v>172</v>
      </c>
      <c r="D92" s="199" t="s">
        <v>109</v>
      </c>
      <c r="E92" s="200">
        <v>24</v>
      </c>
      <c r="F92" s="200">
        <v>0</v>
      </c>
      <c r="G92" s="201">
        <f>E92*F92</f>
        <v>0</v>
      </c>
      <c r="O92" s="195">
        <v>2</v>
      </c>
      <c r="AA92" s="167">
        <v>12</v>
      </c>
      <c r="AB92" s="167">
        <v>0</v>
      </c>
      <c r="AC92" s="167">
        <v>49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12</v>
      </c>
      <c r="CB92" s="202">
        <v>0</v>
      </c>
      <c r="CZ92" s="167">
        <v>0</v>
      </c>
    </row>
    <row r="93" spans="1:104" x14ac:dyDescent="0.25">
      <c r="A93" s="196">
        <v>19</v>
      </c>
      <c r="B93" s="197" t="s">
        <v>173</v>
      </c>
      <c r="C93" s="198" t="s">
        <v>174</v>
      </c>
      <c r="D93" s="199" t="s">
        <v>109</v>
      </c>
      <c r="E93" s="200">
        <v>24</v>
      </c>
      <c r="F93" s="200">
        <v>0</v>
      </c>
      <c r="G93" s="201">
        <f>E93*F93</f>
        <v>0</v>
      </c>
      <c r="O93" s="195">
        <v>2</v>
      </c>
      <c r="AA93" s="167">
        <v>3</v>
      </c>
      <c r="AB93" s="167">
        <v>7</v>
      </c>
      <c r="AC93" s="167" t="s">
        <v>173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3</v>
      </c>
      <c r="CB93" s="202">
        <v>7</v>
      </c>
      <c r="CZ93" s="167">
        <v>8.0000000000000004E-4</v>
      </c>
    </row>
    <row r="94" spans="1:104" x14ac:dyDescent="0.25">
      <c r="A94" s="203"/>
      <c r="B94" s="209"/>
      <c r="C94" s="210" t="s">
        <v>167</v>
      </c>
      <c r="D94" s="211"/>
      <c r="E94" s="212">
        <v>8</v>
      </c>
      <c r="F94" s="213"/>
      <c r="G94" s="214"/>
      <c r="M94" s="208" t="s">
        <v>167</v>
      </c>
      <c r="O94" s="195"/>
    </row>
    <row r="95" spans="1:104" x14ac:dyDescent="0.25">
      <c r="A95" s="203"/>
      <c r="B95" s="209"/>
      <c r="C95" s="210" t="s">
        <v>168</v>
      </c>
      <c r="D95" s="211"/>
      <c r="E95" s="212">
        <v>2</v>
      </c>
      <c r="F95" s="213"/>
      <c r="G95" s="214"/>
      <c r="M95" s="208" t="s">
        <v>168</v>
      </c>
      <c r="O95" s="195"/>
    </row>
    <row r="96" spans="1:104" x14ac:dyDescent="0.25">
      <c r="A96" s="203"/>
      <c r="B96" s="209"/>
      <c r="C96" s="210" t="s">
        <v>144</v>
      </c>
      <c r="D96" s="211"/>
      <c r="E96" s="212">
        <v>1</v>
      </c>
      <c r="F96" s="213"/>
      <c r="G96" s="214"/>
      <c r="M96" s="208" t="s">
        <v>144</v>
      </c>
      <c r="O96" s="195"/>
    </row>
    <row r="97" spans="1:104" x14ac:dyDescent="0.25">
      <c r="A97" s="203"/>
      <c r="B97" s="209"/>
      <c r="C97" s="210" t="s">
        <v>169</v>
      </c>
      <c r="D97" s="211"/>
      <c r="E97" s="212">
        <v>13</v>
      </c>
      <c r="F97" s="213"/>
      <c r="G97" s="214"/>
      <c r="M97" s="208" t="s">
        <v>169</v>
      </c>
      <c r="O97" s="195"/>
    </row>
    <row r="98" spans="1:104" x14ac:dyDescent="0.25">
      <c r="A98" s="196">
        <v>20</v>
      </c>
      <c r="B98" s="197" t="s">
        <v>175</v>
      </c>
      <c r="C98" s="198" t="s">
        <v>176</v>
      </c>
      <c r="D98" s="199" t="s">
        <v>109</v>
      </c>
      <c r="E98" s="200">
        <v>1</v>
      </c>
      <c r="F98" s="200">
        <v>0</v>
      </c>
      <c r="G98" s="201">
        <f>E98*F98</f>
        <v>0</v>
      </c>
      <c r="O98" s="195">
        <v>2</v>
      </c>
      <c r="AA98" s="167">
        <v>3</v>
      </c>
      <c r="AB98" s="167">
        <v>7</v>
      </c>
      <c r="AC98" s="167">
        <v>61168801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3</v>
      </c>
      <c r="CB98" s="202">
        <v>7</v>
      </c>
      <c r="CZ98" s="167">
        <v>1.6E-2</v>
      </c>
    </row>
    <row r="99" spans="1:104" x14ac:dyDescent="0.25">
      <c r="A99" s="203"/>
      <c r="B99" s="204"/>
      <c r="C99" s="205" t="s">
        <v>110</v>
      </c>
      <c r="D99" s="206"/>
      <c r="E99" s="206"/>
      <c r="F99" s="206"/>
      <c r="G99" s="207"/>
      <c r="L99" s="208" t="s">
        <v>110</v>
      </c>
      <c r="O99" s="195">
        <v>3</v>
      </c>
    </row>
    <row r="100" spans="1:104" x14ac:dyDescent="0.25">
      <c r="A100" s="203"/>
      <c r="B100" s="209"/>
      <c r="C100" s="210" t="s">
        <v>144</v>
      </c>
      <c r="D100" s="211"/>
      <c r="E100" s="212">
        <v>1</v>
      </c>
      <c r="F100" s="213"/>
      <c r="G100" s="214"/>
      <c r="M100" s="208" t="s">
        <v>144</v>
      </c>
      <c r="O100" s="195"/>
    </row>
    <row r="101" spans="1:104" x14ac:dyDescent="0.25">
      <c r="A101" s="196">
        <v>21</v>
      </c>
      <c r="B101" s="197" t="s">
        <v>177</v>
      </c>
      <c r="C101" s="198" t="s">
        <v>178</v>
      </c>
      <c r="D101" s="199" t="s">
        <v>109</v>
      </c>
      <c r="E101" s="200">
        <v>15</v>
      </c>
      <c r="F101" s="200">
        <v>0</v>
      </c>
      <c r="G101" s="201">
        <f>E101*F101</f>
        <v>0</v>
      </c>
      <c r="O101" s="195">
        <v>2</v>
      </c>
      <c r="AA101" s="167">
        <v>3</v>
      </c>
      <c r="AB101" s="167">
        <v>7</v>
      </c>
      <c r="AC101" s="167">
        <v>61168803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3</v>
      </c>
      <c r="CB101" s="202">
        <v>7</v>
      </c>
      <c r="CZ101" s="167">
        <v>0.02</v>
      </c>
    </row>
    <row r="102" spans="1:104" x14ac:dyDescent="0.25">
      <c r="A102" s="203"/>
      <c r="B102" s="204"/>
      <c r="C102" s="205" t="s">
        <v>110</v>
      </c>
      <c r="D102" s="206"/>
      <c r="E102" s="206"/>
      <c r="F102" s="206"/>
      <c r="G102" s="207"/>
      <c r="L102" s="208" t="s">
        <v>110</v>
      </c>
      <c r="O102" s="195">
        <v>3</v>
      </c>
    </row>
    <row r="103" spans="1:104" x14ac:dyDescent="0.25">
      <c r="A103" s="203"/>
      <c r="B103" s="209"/>
      <c r="C103" s="210" t="s">
        <v>168</v>
      </c>
      <c r="D103" s="211"/>
      <c r="E103" s="212">
        <v>2</v>
      </c>
      <c r="F103" s="213"/>
      <c r="G103" s="214"/>
      <c r="M103" s="208" t="s">
        <v>168</v>
      </c>
      <c r="O103" s="195"/>
    </row>
    <row r="104" spans="1:104" x14ac:dyDescent="0.25">
      <c r="A104" s="203"/>
      <c r="B104" s="209"/>
      <c r="C104" s="210" t="s">
        <v>169</v>
      </c>
      <c r="D104" s="211"/>
      <c r="E104" s="212">
        <v>13</v>
      </c>
      <c r="F104" s="213"/>
      <c r="G104" s="214"/>
      <c r="M104" s="208" t="s">
        <v>169</v>
      </c>
      <c r="O104" s="195"/>
    </row>
    <row r="105" spans="1:104" x14ac:dyDescent="0.25">
      <c r="A105" s="196">
        <v>22</v>
      </c>
      <c r="B105" s="197" t="s">
        <v>179</v>
      </c>
      <c r="C105" s="198" t="s">
        <v>180</v>
      </c>
      <c r="D105" s="199" t="s">
        <v>109</v>
      </c>
      <c r="E105" s="200">
        <v>8</v>
      </c>
      <c r="F105" s="200">
        <v>0</v>
      </c>
      <c r="G105" s="201">
        <f>E105*F105</f>
        <v>0</v>
      </c>
      <c r="O105" s="195">
        <v>2</v>
      </c>
      <c r="AA105" s="167">
        <v>3</v>
      </c>
      <c r="AB105" s="167">
        <v>7</v>
      </c>
      <c r="AC105" s="167">
        <v>61168804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3</v>
      </c>
      <c r="CB105" s="202">
        <v>7</v>
      </c>
      <c r="CZ105" s="167">
        <v>2.1999999999999999E-2</v>
      </c>
    </row>
    <row r="106" spans="1:104" x14ac:dyDescent="0.25">
      <c r="A106" s="203"/>
      <c r="B106" s="204"/>
      <c r="C106" s="205" t="s">
        <v>110</v>
      </c>
      <c r="D106" s="206"/>
      <c r="E106" s="206"/>
      <c r="F106" s="206"/>
      <c r="G106" s="207"/>
      <c r="L106" s="208" t="s">
        <v>110</v>
      </c>
      <c r="O106" s="195">
        <v>3</v>
      </c>
    </row>
    <row r="107" spans="1:104" x14ac:dyDescent="0.25">
      <c r="A107" s="203"/>
      <c r="B107" s="209"/>
      <c r="C107" s="210" t="s">
        <v>167</v>
      </c>
      <c r="D107" s="211"/>
      <c r="E107" s="212">
        <v>8</v>
      </c>
      <c r="F107" s="213"/>
      <c r="G107" s="214"/>
      <c r="M107" s="208" t="s">
        <v>167</v>
      </c>
      <c r="O107" s="195"/>
    </row>
    <row r="108" spans="1:104" x14ac:dyDescent="0.25">
      <c r="A108" s="196">
        <v>23</v>
      </c>
      <c r="B108" s="197" t="s">
        <v>181</v>
      </c>
      <c r="C108" s="198" t="s">
        <v>182</v>
      </c>
      <c r="D108" s="199" t="s">
        <v>109</v>
      </c>
      <c r="E108" s="200">
        <v>1</v>
      </c>
      <c r="F108" s="200">
        <v>0</v>
      </c>
      <c r="G108" s="201">
        <f>E108*F108</f>
        <v>0</v>
      </c>
      <c r="O108" s="195">
        <v>2</v>
      </c>
      <c r="AA108" s="167">
        <v>3</v>
      </c>
      <c r="AB108" s="167">
        <v>7</v>
      </c>
      <c r="AC108" s="167">
        <v>61187121</v>
      </c>
      <c r="AZ108" s="167">
        <v>2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3</v>
      </c>
      <c r="CB108" s="202">
        <v>7</v>
      </c>
      <c r="CZ108" s="167">
        <v>1.2099999999999999E-3</v>
      </c>
    </row>
    <row r="109" spans="1:104" x14ac:dyDescent="0.25">
      <c r="A109" s="196">
        <v>24</v>
      </c>
      <c r="B109" s="197" t="s">
        <v>183</v>
      </c>
      <c r="C109" s="198" t="s">
        <v>184</v>
      </c>
      <c r="D109" s="199" t="s">
        <v>109</v>
      </c>
      <c r="E109" s="200">
        <v>15</v>
      </c>
      <c r="F109" s="200">
        <v>0</v>
      </c>
      <c r="G109" s="201">
        <f>E109*F109</f>
        <v>0</v>
      </c>
      <c r="O109" s="195">
        <v>2</v>
      </c>
      <c r="AA109" s="167">
        <v>3</v>
      </c>
      <c r="AB109" s="167">
        <v>7</v>
      </c>
      <c r="AC109" s="167">
        <v>61187161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3</v>
      </c>
      <c r="CB109" s="202">
        <v>7</v>
      </c>
      <c r="CZ109" s="167">
        <v>1.6100000000000001E-3</v>
      </c>
    </row>
    <row r="110" spans="1:104" x14ac:dyDescent="0.25">
      <c r="A110" s="196">
        <v>25</v>
      </c>
      <c r="B110" s="197" t="s">
        <v>185</v>
      </c>
      <c r="C110" s="198" t="s">
        <v>186</v>
      </c>
      <c r="D110" s="199" t="s">
        <v>109</v>
      </c>
      <c r="E110" s="200">
        <v>8</v>
      </c>
      <c r="F110" s="200">
        <v>0</v>
      </c>
      <c r="G110" s="201">
        <f>E110*F110</f>
        <v>0</v>
      </c>
      <c r="O110" s="195">
        <v>2</v>
      </c>
      <c r="AA110" s="167">
        <v>3</v>
      </c>
      <c r="AB110" s="167">
        <v>7</v>
      </c>
      <c r="AC110" s="167">
        <v>61187181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3</v>
      </c>
      <c r="CB110" s="202">
        <v>7</v>
      </c>
      <c r="CZ110" s="167">
        <v>1.81E-3</v>
      </c>
    </row>
    <row r="111" spans="1:104" x14ac:dyDescent="0.25">
      <c r="A111" s="196">
        <v>26</v>
      </c>
      <c r="B111" s="197" t="s">
        <v>187</v>
      </c>
      <c r="C111" s="198" t="s">
        <v>188</v>
      </c>
      <c r="D111" s="199" t="s">
        <v>156</v>
      </c>
      <c r="E111" s="200">
        <v>0.56184000000000001</v>
      </c>
      <c r="F111" s="200">
        <v>0</v>
      </c>
      <c r="G111" s="201">
        <f>E111*F111</f>
        <v>0</v>
      </c>
      <c r="O111" s="195">
        <v>2</v>
      </c>
      <c r="AA111" s="167">
        <v>7</v>
      </c>
      <c r="AB111" s="167">
        <v>1001</v>
      </c>
      <c r="AC111" s="167">
        <v>5</v>
      </c>
      <c r="AZ111" s="167">
        <v>2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7</v>
      </c>
      <c r="CB111" s="202">
        <v>1001</v>
      </c>
      <c r="CZ111" s="167">
        <v>0</v>
      </c>
    </row>
    <row r="112" spans="1:104" x14ac:dyDescent="0.25">
      <c r="A112" s="215"/>
      <c r="B112" s="216" t="s">
        <v>74</v>
      </c>
      <c r="C112" s="217" t="str">
        <f>CONCATENATE(B77," ",C77)</f>
        <v>766 Konstrukce truhlářské</v>
      </c>
      <c r="D112" s="218"/>
      <c r="E112" s="219"/>
      <c r="F112" s="220"/>
      <c r="G112" s="221">
        <f>SUM(G77:G111)</f>
        <v>0</v>
      </c>
      <c r="O112" s="195">
        <v>4</v>
      </c>
      <c r="BA112" s="222">
        <f>SUM(BA77:BA111)</f>
        <v>0</v>
      </c>
      <c r="BB112" s="222">
        <f>SUM(BB77:BB111)</f>
        <v>0</v>
      </c>
      <c r="BC112" s="222">
        <f>SUM(BC77:BC111)</f>
        <v>0</v>
      </c>
      <c r="BD112" s="222">
        <f>SUM(BD77:BD111)</f>
        <v>0</v>
      </c>
      <c r="BE112" s="222">
        <f>SUM(BE77:BE111)</f>
        <v>0</v>
      </c>
    </row>
    <row r="113" spans="1:104" x14ac:dyDescent="0.25">
      <c r="A113" s="188" t="s">
        <v>72</v>
      </c>
      <c r="B113" s="189" t="s">
        <v>189</v>
      </c>
      <c r="C113" s="190" t="s">
        <v>190</v>
      </c>
      <c r="D113" s="191"/>
      <c r="E113" s="192"/>
      <c r="F113" s="192"/>
      <c r="G113" s="193"/>
      <c r="H113" s="194"/>
      <c r="I113" s="194"/>
      <c r="O113" s="195">
        <v>1</v>
      </c>
    </row>
    <row r="114" spans="1:104" x14ac:dyDescent="0.25">
      <c r="A114" s="196">
        <v>27</v>
      </c>
      <c r="B114" s="197" t="s">
        <v>191</v>
      </c>
      <c r="C114" s="198" t="s">
        <v>192</v>
      </c>
      <c r="D114" s="199" t="s">
        <v>135</v>
      </c>
      <c r="E114" s="200">
        <v>13.4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7.3999999999999999E-4</v>
      </c>
    </row>
    <row r="115" spans="1:104" x14ac:dyDescent="0.25">
      <c r="A115" s="203"/>
      <c r="B115" s="209"/>
      <c r="C115" s="210" t="s">
        <v>193</v>
      </c>
      <c r="D115" s="211"/>
      <c r="E115" s="212">
        <v>13.4</v>
      </c>
      <c r="F115" s="213"/>
      <c r="G115" s="214"/>
      <c r="M115" s="208" t="s">
        <v>193</v>
      </c>
      <c r="O115" s="195"/>
    </row>
    <row r="116" spans="1:104" x14ac:dyDescent="0.25">
      <c r="A116" s="196">
        <v>28</v>
      </c>
      <c r="B116" s="197" t="s">
        <v>194</v>
      </c>
      <c r="C116" s="198" t="s">
        <v>195</v>
      </c>
      <c r="D116" s="199" t="s">
        <v>135</v>
      </c>
      <c r="E116" s="200">
        <v>390.8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7</v>
      </c>
      <c r="AC116" s="167">
        <v>7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7</v>
      </c>
      <c r="CZ116" s="167">
        <v>0</v>
      </c>
    </row>
    <row r="117" spans="1:104" x14ac:dyDescent="0.25">
      <c r="A117" s="203"/>
      <c r="B117" s="209"/>
      <c r="C117" s="210" t="s">
        <v>196</v>
      </c>
      <c r="D117" s="211"/>
      <c r="E117" s="212">
        <v>28.5</v>
      </c>
      <c r="F117" s="213"/>
      <c r="G117" s="214"/>
      <c r="M117" s="208" t="s">
        <v>196</v>
      </c>
      <c r="O117" s="195"/>
    </row>
    <row r="118" spans="1:104" x14ac:dyDescent="0.25">
      <c r="A118" s="203"/>
      <c r="B118" s="209"/>
      <c r="C118" s="210" t="s">
        <v>197</v>
      </c>
      <c r="D118" s="211"/>
      <c r="E118" s="212">
        <v>23.3</v>
      </c>
      <c r="F118" s="213"/>
      <c r="G118" s="214"/>
      <c r="M118" s="208" t="s">
        <v>197</v>
      </c>
      <c r="O118" s="195"/>
    </row>
    <row r="119" spans="1:104" x14ac:dyDescent="0.25">
      <c r="A119" s="203"/>
      <c r="B119" s="209"/>
      <c r="C119" s="210" t="s">
        <v>198</v>
      </c>
      <c r="D119" s="211"/>
      <c r="E119" s="212">
        <v>16.649999999999999</v>
      </c>
      <c r="F119" s="213"/>
      <c r="G119" s="214"/>
      <c r="M119" s="208" t="s">
        <v>198</v>
      </c>
      <c r="O119" s="195"/>
    </row>
    <row r="120" spans="1:104" x14ac:dyDescent="0.25">
      <c r="A120" s="203"/>
      <c r="B120" s="209"/>
      <c r="C120" s="210" t="s">
        <v>199</v>
      </c>
      <c r="D120" s="211"/>
      <c r="E120" s="212">
        <v>31.7</v>
      </c>
      <c r="F120" s="213"/>
      <c r="G120" s="214"/>
      <c r="M120" s="208" t="s">
        <v>199</v>
      </c>
      <c r="O120" s="195"/>
    </row>
    <row r="121" spans="1:104" x14ac:dyDescent="0.25">
      <c r="A121" s="203"/>
      <c r="B121" s="209"/>
      <c r="C121" s="210" t="s">
        <v>200</v>
      </c>
      <c r="D121" s="211"/>
      <c r="E121" s="212">
        <v>35.700000000000003</v>
      </c>
      <c r="F121" s="213"/>
      <c r="G121" s="214"/>
      <c r="M121" s="208" t="s">
        <v>200</v>
      </c>
      <c r="O121" s="195"/>
    </row>
    <row r="122" spans="1:104" x14ac:dyDescent="0.25">
      <c r="A122" s="203"/>
      <c r="B122" s="209"/>
      <c r="C122" s="210" t="s">
        <v>201</v>
      </c>
      <c r="D122" s="211"/>
      <c r="E122" s="212">
        <v>10.5</v>
      </c>
      <c r="F122" s="213"/>
      <c r="G122" s="214"/>
      <c r="M122" s="208" t="s">
        <v>201</v>
      </c>
      <c r="O122" s="195"/>
    </row>
    <row r="123" spans="1:104" x14ac:dyDescent="0.25">
      <c r="A123" s="203"/>
      <c r="B123" s="209"/>
      <c r="C123" s="210" t="s">
        <v>202</v>
      </c>
      <c r="D123" s="211"/>
      <c r="E123" s="212">
        <v>6.3</v>
      </c>
      <c r="F123" s="213"/>
      <c r="G123" s="214"/>
      <c r="M123" s="208" t="s">
        <v>202</v>
      </c>
      <c r="O123" s="195"/>
    </row>
    <row r="124" spans="1:104" x14ac:dyDescent="0.25">
      <c r="A124" s="203"/>
      <c r="B124" s="209"/>
      <c r="C124" s="236" t="s">
        <v>132</v>
      </c>
      <c r="D124" s="211"/>
      <c r="E124" s="235">
        <v>152.65</v>
      </c>
      <c r="F124" s="213"/>
      <c r="G124" s="214"/>
      <c r="M124" s="208" t="s">
        <v>132</v>
      </c>
      <c r="O124" s="195"/>
    </row>
    <row r="125" spans="1:104" x14ac:dyDescent="0.25">
      <c r="A125" s="203"/>
      <c r="B125" s="209"/>
      <c r="C125" s="210" t="s">
        <v>203</v>
      </c>
      <c r="D125" s="211"/>
      <c r="E125" s="212">
        <v>82.6</v>
      </c>
      <c r="F125" s="213"/>
      <c r="G125" s="214"/>
      <c r="M125" s="208" t="s">
        <v>203</v>
      </c>
      <c r="O125" s="195"/>
    </row>
    <row r="126" spans="1:104" x14ac:dyDescent="0.25">
      <c r="A126" s="203"/>
      <c r="B126" s="209"/>
      <c r="C126" s="210" t="s">
        <v>204</v>
      </c>
      <c r="D126" s="211"/>
      <c r="E126" s="212">
        <v>11.625</v>
      </c>
      <c r="F126" s="213"/>
      <c r="G126" s="214"/>
      <c r="M126" s="208" t="s">
        <v>204</v>
      </c>
      <c r="O126" s="195"/>
    </row>
    <row r="127" spans="1:104" x14ac:dyDescent="0.25">
      <c r="A127" s="203"/>
      <c r="B127" s="209"/>
      <c r="C127" s="210" t="s">
        <v>205</v>
      </c>
      <c r="D127" s="211"/>
      <c r="E127" s="212">
        <v>6.3</v>
      </c>
      <c r="F127" s="213"/>
      <c r="G127" s="214"/>
      <c r="M127" s="208" t="s">
        <v>205</v>
      </c>
      <c r="O127" s="195"/>
    </row>
    <row r="128" spans="1:104" x14ac:dyDescent="0.25">
      <c r="A128" s="203"/>
      <c r="B128" s="209"/>
      <c r="C128" s="236" t="s">
        <v>132</v>
      </c>
      <c r="D128" s="211"/>
      <c r="E128" s="235">
        <v>100.52499999999999</v>
      </c>
      <c r="F128" s="213"/>
      <c r="G128" s="214"/>
      <c r="M128" s="208" t="s">
        <v>132</v>
      </c>
      <c r="O128" s="195"/>
    </row>
    <row r="129" spans="1:104" x14ac:dyDescent="0.25">
      <c r="A129" s="203"/>
      <c r="B129" s="209"/>
      <c r="C129" s="210" t="s">
        <v>206</v>
      </c>
      <c r="D129" s="211"/>
      <c r="E129" s="212">
        <v>37.5</v>
      </c>
      <c r="F129" s="213"/>
      <c r="G129" s="214"/>
      <c r="M129" s="208" t="s">
        <v>206</v>
      </c>
      <c r="O129" s="195"/>
    </row>
    <row r="130" spans="1:104" x14ac:dyDescent="0.25">
      <c r="A130" s="203"/>
      <c r="B130" s="209"/>
      <c r="C130" s="210" t="s">
        <v>207</v>
      </c>
      <c r="D130" s="211"/>
      <c r="E130" s="212">
        <v>82.2</v>
      </c>
      <c r="F130" s="213"/>
      <c r="G130" s="214"/>
      <c r="M130" s="208" t="s">
        <v>207</v>
      </c>
      <c r="O130" s="195"/>
    </row>
    <row r="131" spans="1:104" x14ac:dyDescent="0.25">
      <c r="A131" s="203"/>
      <c r="B131" s="209"/>
      <c r="C131" s="210" t="s">
        <v>208</v>
      </c>
      <c r="D131" s="211"/>
      <c r="E131" s="212">
        <v>11.625</v>
      </c>
      <c r="F131" s="213"/>
      <c r="G131" s="214"/>
      <c r="M131" s="208" t="s">
        <v>208</v>
      </c>
      <c r="O131" s="195"/>
    </row>
    <row r="132" spans="1:104" x14ac:dyDescent="0.25">
      <c r="A132" s="203"/>
      <c r="B132" s="209"/>
      <c r="C132" s="210" t="s">
        <v>209</v>
      </c>
      <c r="D132" s="211"/>
      <c r="E132" s="212">
        <v>6.3</v>
      </c>
      <c r="F132" s="213"/>
      <c r="G132" s="214"/>
      <c r="M132" s="208" t="s">
        <v>209</v>
      </c>
      <c r="O132" s="195"/>
    </row>
    <row r="133" spans="1:104" x14ac:dyDescent="0.25">
      <c r="A133" s="203"/>
      <c r="B133" s="209"/>
      <c r="C133" s="236" t="s">
        <v>132</v>
      </c>
      <c r="D133" s="211"/>
      <c r="E133" s="235">
        <v>137.625</v>
      </c>
      <c r="F133" s="213"/>
      <c r="G133" s="214"/>
      <c r="M133" s="208" t="s">
        <v>132</v>
      </c>
      <c r="O133" s="195"/>
    </row>
    <row r="134" spans="1:104" x14ac:dyDescent="0.25">
      <c r="A134" s="196">
        <v>29</v>
      </c>
      <c r="B134" s="197" t="s">
        <v>210</v>
      </c>
      <c r="C134" s="198" t="s">
        <v>211</v>
      </c>
      <c r="D134" s="199" t="s">
        <v>86</v>
      </c>
      <c r="E134" s="200">
        <v>965.4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7</v>
      </c>
      <c r="AC134" s="167">
        <v>7</v>
      </c>
      <c r="AZ134" s="167">
        <v>2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7</v>
      </c>
      <c r="CZ134" s="167">
        <v>0</v>
      </c>
    </row>
    <row r="135" spans="1:104" x14ac:dyDescent="0.25">
      <c r="A135" s="203"/>
      <c r="B135" s="209"/>
      <c r="C135" s="210" t="s">
        <v>212</v>
      </c>
      <c r="D135" s="211"/>
      <c r="E135" s="212">
        <v>58</v>
      </c>
      <c r="F135" s="213"/>
      <c r="G135" s="214"/>
      <c r="M135" s="208" t="s">
        <v>212</v>
      </c>
      <c r="O135" s="195"/>
    </row>
    <row r="136" spans="1:104" x14ac:dyDescent="0.25">
      <c r="A136" s="203"/>
      <c r="B136" s="209"/>
      <c r="C136" s="210" t="s">
        <v>213</v>
      </c>
      <c r="D136" s="211"/>
      <c r="E136" s="212">
        <v>45</v>
      </c>
      <c r="F136" s="213"/>
      <c r="G136" s="214"/>
      <c r="M136" s="208" t="s">
        <v>213</v>
      </c>
      <c r="O136" s="195"/>
    </row>
    <row r="137" spans="1:104" x14ac:dyDescent="0.25">
      <c r="A137" s="203"/>
      <c r="B137" s="209"/>
      <c r="C137" s="210" t="s">
        <v>214</v>
      </c>
      <c r="D137" s="211"/>
      <c r="E137" s="212">
        <v>29.2</v>
      </c>
      <c r="F137" s="213"/>
      <c r="G137" s="214"/>
      <c r="M137" s="208" t="s">
        <v>214</v>
      </c>
      <c r="O137" s="195"/>
    </row>
    <row r="138" spans="1:104" x14ac:dyDescent="0.25">
      <c r="A138" s="203"/>
      <c r="B138" s="209"/>
      <c r="C138" s="210" t="s">
        <v>215</v>
      </c>
      <c r="D138" s="211"/>
      <c r="E138" s="212">
        <v>119.6</v>
      </c>
      <c r="F138" s="213"/>
      <c r="G138" s="214"/>
      <c r="M138" s="208" t="s">
        <v>215</v>
      </c>
      <c r="O138" s="195"/>
    </row>
    <row r="139" spans="1:104" x14ac:dyDescent="0.25">
      <c r="A139" s="203"/>
      <c r="B139" s="209"/>
      <c r="C139" s="210" t="s">
        <v>216</v>
      </c>
      <c r="D139" s="211"/>
      <c r="E139" s="212">
        <v>57</v>
      </c>
      <c r="F139" s="213"/>
      <c r="G139" s="214"/>
      <c r="M139" s="208" t="s">
        <v>216</v>
      </c>
      <c r="O139" s="195"/>
    </row>
    <row r="140" spans="1:104" x14ac:dyDescent="0.25">
      <c r="A140" s="203"/>
      <c r="B140" s="209"/>
      <c r="C140" s="210" t="s">
        <v>217</v>
      </c>
      <c r="D140" s="211"/>
      <c r="E140" s="212">
        <v>31.6</v>
      </c>
      <c r="F140" s="213"/>
      <c r="G140" s="214"/>
      <c r="M140" s="208" t="s">
        <v>217</v>
      </c>
      <c r="O140" s="195"/>
    </row>
    <row r="141" spans="1:104" x14ac:dyDescent="0.25">
      <c r="A141" s="203"/>
      <c r="B141" s="209"/>
      <c r="C141" s="210" t="s">
        <v>218</v>
      </c>
      <c r="D141" s="211"/>
      <c r="E141" s="212">
        <v>9.4</v>
      </c>
      <c r="F141" s="213"/>
      <c r="G141" s="214"/>
      <c r="M141" s="208" t="s">
        <v>218</v>
      </c>
      <c r="O141" s="195"/>
    </row>
    <row r="142" spans="1:104" x14ac:dyDescent="0.25">
      <c r="A142" s="203"/>
      <c r="B142" s="209"/>
      <c r="C142" s="236" t="s">
        <v>132</v>
      </c>
      <c r="D142" s="211"/>
      <c r="E142" s="235">
        <v>349.79999999999995</v>
      </c>
      <c r="F142" s="213"/>
      <c r="G142" s="214"/>
      <c r="M142" s="208" t="s">
        <v>132</v>
      </c>
      <c r="O142" s="195"/>
    </row>
    <row r="143" spans="1:104" x14ac:dyDescent="0.25">
      <c r="A143" s="203"/>
      <c r="B143" s="209"/>
      <c r="C143" s="210" t="s">
        <v>219</v>
      </c>
      <c r="D143" s="211"/>
      <c r="E143" s="212">
        <v>182.2</v>
      </c>
      <c r="F143" s="213"/>
      <c r="G143" s="214"/>
      <c r="M143" s="208" t="s">
        <v>219</v>
      </c>
      <c r="O143" s="195"/>
    </row>
    <row r="144" spans="1:104" x14ac:dyDescent="0.25">
      <c r="A144" s="203"/>
      <c r="B144" s="209"/>
      <c r="C144" s="210" t="s">
        <v>220</v>
      </c>
      <c r="D144" s="211"/>
      <c r="E144" s="212">
        <v>33.799999999999997</v>
      </c>
      <c r="F144" s="213"/>
      <c r="G144" s="214"/>
      <c r="M144" s="208" t="s">
        <v>220</v>
      </c>
      <c r="O144" s="195"/>
    </row>
    <row r="145" spans="1:104" x14ac:dyDescent="0.25">
      <c r="A145" s="203"/>
      <c r="B145" s="209"/>
      <c r="C145" s="210" t="s">
        <v>221</v>
      </c>
      <c r="D145" s="211"/>
      <c r="E145" s="212">
        <v>9.4</v>
      </c>
      <c r="F145" s="213"/>
      <c r="G145" s="214"/>
      <c r="M145" s="208" t="s">
        <v>221</v>
      </c>
      <c r="O145" s="195"/>
    </row>
    <row r="146" spans="1:104" x14ac:dyDescent="0.25">
      <c r="A146" s="203"/>
      <c r="B146" s="209"/>
      <c r="C146" s="236" t="s">
        <v>132</v>
      </c>
      <c r="D146" s="211"/>
      <c r="E146" s="235">
        <v>225.4</v>
      </c>
      <c r="F146" s="213"/>
      <c r="G146" s="214"/>
      <c r="M146" s="208" t="s">
        <v>132</v>
      </c>
      <c r="O146" s="195"/>
    </row>
    <row r="147" spans="1:104" x14ac:dyDescent="0.25">
      <c r="A147" s="203"/>
      <c r="B147" s="209"/>
      <c r="C147" s="210" t="s">
        <v>222</v>
      </c>
      <c r="D147" s="211"/>
      <c r="E147" s="212">
        <v>162.4</v>
      </c>
      <c r="F147" s="213"/>
      <c r="G147" s="214"/>
      <c r="M147" s="208" t="s">
        <v>222</v>
      </c>
      <c r="O147" s="195"/>
    </row>
    <row r="148" spans="1:104" x14ac:dyDescent="0.25">
      <c r="A148" s="203"/>
      <c r="B148" s="209"/>
      <c r="C148" s="210" t="s">
        <v>223</v>
      </c>
      <c r="D148" s="211"/>
      <c r="E148" s="212">
        <v>184.6</v>
      </c>
      <c r="F148" s="213"/>
      <c r="G148" s="214"/>
      <c r="M148" s="208" t="s">
        <v>223</v>
      </c>
      <c r="O148" s="195"/>
    </row>
    <row r="149" spans="1:104" x14ac:dyDescent="0.25">
      <c r="A149" s="203"/>
      <c r="B149" s="209"/>
      <c r="C149" s="210" t="s">
        <v>224</v>
      </c>
      <c r="D149" s="211"/>
      <c r="E149" s="212">
        <v>33.799999999999997</v>
      </c>
      <c r="F149" s="213"/>
      <c r="G149" s="214"/>
      <c r="M149" s="208" t="s">
        <v>224</v>
      </c>
      <c r="O149" s="195"/>
    </row>
    <row r="150" spans="1:104" x14ac:dyDescent="0.25">
      <c r="A150" s="203"/>
      <c r="B150" s="209"/>
      <c r="C150" s="210" t="s">
        <v>225</v>
      </c>
      <c r="D150" s="211"/>
      <c r="E150" s="212">
        <v>9.4</v>
      </c>
      <c r="F150" s="213"/>
      <c r="G150" s="214"/>
      <c r="M150" s="208" t="s">
        <v>225</v>
      </c>
      <c r="O150" s="195"/>
    </row>
    <row r="151" spans="1:104" x14ac:dyDescent="0.25">
      <c r="A151" s="203"/>
      <c r="B151" s="209"/>
      <c r="C151" s="236" t="s">
        <v>132</v>
      </c>
      <c r="D151" s="211"/>
      <c r="E151" s="235">
        <v>390.2</v>
      </c>
      <c r="F151" s="213"/>
      <c r="G151" s="214"/>
      <c r="M151" s="208" t="s">
        <v>132</v>
      </c>
      <c r="O151" s="195"/>
    </row>
    <row r="152" spans="1:104" x14ac:dyDescent="0.25">
      <c r="A152" s="196">
        <v>30</v>
      </c>
      <c r="B152" s="197" t="s">
        <v>226</v>
      </c>
      <c r="C152" s="198" t="s">
        <v>227</v>
      </c>
      <c r="D152" s="199" t="s">
        <v>135</v>
      </c>
      <c r="E152" s="200">
        <v>18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7</v>
      </c>
      <c r="AC152" s="167">
        <v>7</v>
      </c>
      <c r="AZ152" s="167">
        <v>2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202">
        <v>1</v>
      </c>
      <c r="CB152" s="202">
        <v>7</v>
      </c>
      <c r="CZ152" s="167">
        <v>2.7E-4</v>
      </c>
    </row>
    <row r="153" spans="1:104" x14ac:dyDescent="0.25">
      <c r="A153" s="203"/>
      <c r="B153" s="209"/>
      <c r="C153" s="210" t="s">
        <v>228</v>
      </c>
      <c r="D153" s="211"/>
      <c r="E153" s="212">
        <v>6</v>
      </c>
      <c r="F153" s="213"/>
      <c r="G153" s="214"/>
      <c r="M153" s="208" t="s">
        <v>228</v>
      </c>
      <c r="O153" s="195"/>
    </row>
    <row r="154" spans="1:104" x14ac:dyDescent="0.25">
      <c r="A154" s="203"/>
      <c r="B154" s="209"/>
      <c r="C154" s="210" t="s">
        <v>229</v>
      </c>
      <c r="D154" s="211"/>
      <c r="E154" s="212">
        <v>6</v>
      </c>
      <c r="F154" s="213"/>
      <c r="G154" s="214"/>
      <c r="M154" s="208" t="s">
        <v>229</v>
      </c>
      <c r="O154" s="195"/>
    </row>
    <row r="155" spans="1:104" x14ac:dyDescent="0.25">
      <c r="A155" s="203"/>
      <c r="B155" s="209"/>
      <c r="C155" s="210" t="s">
        <v>230</v>
      </c>
      <c r="D155" s="211"/>
      <c r="E155" s="212">
        <v>6</v>
      </c>
      <c r="F155" s="213"/>
      <c r="G155" s="214"/>
      <c r="M155" s="208" t="s">
        <v>230</v>
      </c>
      <c r="O155" s="195"/>
    </row>
    <row r="156" spans="1:104" ht="20.399999999999999" x14ac:dyDescent="0.25">
      <c r="A156" s="196">
        <v>31</v>
      </c>
      <c r="B156" s="197" t="s">
        <v>231</v>
      </c>
      <c r="C156" s="198" t="s">
        <v>232</v>
      </c>
      <c r="D156" s="199" t="s">
        <v>86</v>
      </c>
      <c r="E156" s="200">
        <v>401.5</v>
      </c>
      <c r="F156" s="200">
        <v>0</v>
      </c>
      <c r="G156" s="201">
        <f>E156*F156</f>
        <v>0</v>
      </c>
      <c r="O156" s="195">
        <v>2</v>
      </c>
      <c r="AA156" s="167">
        <v>2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2</v>
      </c>
      <c r="CB156" s="202">
        <v>7</v>
      </c>
      <c r="CZ156" s="167">
        <v>4.0099999999999997E-3</v>
      </c>
    </row>
    <row r="157" spans="1:104" x14ac:dyDescent="0.25">
      <c r="A157" s="203"/>
      <c r="B157" s="204"/>
      <c r="C157" s="205" t="s">
        <v>233</v>
      </c>
      <c r="D157" s="206"/>
      <c r="E157" s="206"/>
      <c r="F157" s="206"/>
      <c r="G157" s="207"/>
      <c r="L157" s="208" t="s">
        <v>233</v>
      </c>
      <c r="O157" s="195">
        <v>3</v>
      </c>
    </row>
    <row r="158" spans="1:104" x14ac:dyDescent="0.25">
      <c r="A158" s="203"/>
      <c r="B158" s="204"/>
      <c r="C158" s="205" t="s">
        <v>234</v>
      </c>
      <c r="D158" s="206"/>
      <c r="E158" s="206"/>
      <c r="F158" s="206"/>
      <c r="G158" s="207"/>
      <c r="L158" s="208" t="s">
        <v>234</v>
      </c>
      <c r="O158" s="195">
        <v>3</v>
      </c>
    </row>
    <row r="159" spans="1:104" x14ac:dyDescent="0.25">
      <c r="A159" s="203"/>
      <c r="B159" s="204"/>
      <c r="C159" s="205" t="s">
        <v>235</v>
      </c>
      <c r="D159" s="206"/>
      <c r="E159" s="206"/>
      <c r="F159" s="206"/>
      <c r="G159" s="207"/>
      <c r="L159" s="208" t="s">
        <v>235</v>
      </c>
      <c r="O159" s="195">
        <v>3</v>
      </c>
    </row>
    <row r="160" spans="1:104" x14ac:dyDescent="0.25">
      <c r="A160" s="203"/>
      <c r="B160" s="204"/>
      <c r="C160" s="205" t="s">
        <v>236</v>
      </c>
      <c r="D160" s="206"/>
      <c r="E160" s="206"/>
      <c r="F160" s="206"/>
      <c r="G160" s="207"/>
      <c r="L160" s="208" t="s">
        <v>236</v>
      </c>
      <c r="O160" s="195">
        <v>3</v>
      </c>
    </row>
    <row r="161" spans="1:104" x14ac:dyDescent="0.25">
      <c r="A161" s="203"/>
      <c r="B161" s="204"/>
      <c r="C161" s="205" t="s">
        <v>237</v>
      </c>
      <c r="D161" s="206"/>
      <c r="E161" s="206"/>
      <c r="F161" s="206"/>
      <c r="G161" s="207"/>
      <c r="L161" s="208" t="s">
        <v>237</v>
      </c>
      <c r="O161" s="195">
        <v>3</v>
      </c>
    </row>
    <row r="162" spans="1:104" x14ac:dyDescent="0.25">
      <c r="A162" s="203"/>
      <c r="B162" s="204"/>
      <c r="C162" s="205" t="s">
        <v>238</v>
      </c>
      <c r="D162" s="206"/>
      <c r="E162" s="206"/>
      <c r="F162" s="206"/>
      <c r="G162" s="207"/>
      <c r="L162" s="208" t="s">
        <v>238</v>
      </c>
      <c r="O162" s="195">
        <v>3</v>
      </c>
    </row>
    <row r="163" spans="1:104" x14ac:dyDescent="0.25">
      <c r="A163" s="203"/>
      <c r="B163" s="209"/>
      <c r="C163" s="210" t="s">
        <v>100</v>
      </c>
      <c r="D163" s="211"/>
      <c r="E163" s="212">
        <v>174.9</v>
      </c>
      <c r="F163" s="213"/>
      <c r="G163" s="214"/>
      <c r="M163" s="208" t="s">
        <v>100</v>
      </c>
      <c r="O163" s="195"/>
    </row>
    <row r="164" spans="1:104" x14ac:dyDescent="0.25">
      <c r="A164" s="203"/>
      <c r="B164" s="209"/>
      <c r="C164" s="210" t="s">
        <v>101</v>
      </c>
      <c r="D164" s="211"/>
      <c r="E164" s="212">
        <v>112.7</v>
      </c>
      <c r="F164" s="213"/>
      <c r="G164" s="214"/>
      <c r="M164" s="208" t="s">
        <v>101</v>
      </c>
      <c r="O164" s="195"/>
    </row>
    <row r="165" spans="1:104" x14ac:dyDescent="0.25">
      <c r="A165" s="203"/>
      <c r="B165" s="209"/>
      <c r="C165" s="210" t="s">
        <v>239</v>
      </c>
      <c r="D165" s="211"/>
      <c r="E165" s="212">
        <v>113.9</v>
      </c>
      <c r="F165" s="213"/>
      <c r="G165" s="214"/>
      <c r="M165" s="208" t="s">
        <v>239</v>
      </c>
      <c r="O165" s="195"/>
    </row>
    <row r="166" spans="1:104" ht="20.399999999999999" x14ac:dyDescent="0.25">
      <c r="A166" s="196">
        <v>32</v>
      </c>
      <c r="B166" s="197" t="s">
        <v>240</v>
      </c>
      <c r="C166" s="198" t="s">
        <v>241</v>
      </c>
      <c r="D166" s="199" t="s">
        <v>86</v>
      </c>
      <c r="E166" s="200">
        <v>83.88</v>
      </c>
      <c r="F166" s="200">
        <v>0</v>
      </c>
      <c r="G166" s="201">
        <f>E166*F166</f>
        <v>0</v>
      </c>
      <c r="O166" s="195">
        <v>2</v>
      </c>
      <c r="AA166" s="167">
        <v>2</v>
      </c>
      <c r="AB166" s="167">
        <v>7</v>
      </c>
      <c r="AC166" s="167">
        <v>7</v>
      </c>
      <c r="AZ166" s="167">
        <v>2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202">
        <v>2</v>
      </c>
      <c r="CB166" s="202">
        <v>7</v>
      </c>
      <c r="CZ166" s="167">
        <v>3.46E-3</v>
      </c>
    </row>
    <row r="167" spans="1:104" x14ac:dyDescent="0.25">
      <c r="A167" s="203"/>
      <c r="B167" s="204"/>
      <c r="C167" s="205" t="s">
        <v>233</v>
      </c>
      <c r="D167" s="206"/>
      <c r="E167" s="206"/>
      <c r="F167" s="206"/>
      <c r="G167" s="207"/>
      <c r="L167" s="208" t="s">
        <v>233</v>
      </c>
      <c r="O167" s="195">
        <v>3</v>
      </c>
    </row>
    <row r="168" spans="1:104" x14ac:dyDescent="0.25">
      <c r="A168" s="203"/>
      <c r="B168" s="204"/>
      <c r="C168" s="205" t="s">
        <v>234</v>
      </c>
      <c r="D168" s="206"/>
      <c r="E168" s="206"/>
      <c r="F168" s="206"/>
      <c r="G168" s="207"/>
      <c r="L168" s="208" t="s">
        <v>234</v>
      </c>
      <c r="O168" s="195">
        <v>3</v>
      </c>
    </row>
    <row r="169" spans="1:104" x14ac:dyDescent="0.25">
      <c r="A169" s="203"/>
      <c r="B169" s="204"/>
      <c r="C169" s="205" t="s">
        <v>235</v>
      </c>
      <c r="D169" s="206"/>
      <c r="E169" s="206"/>
      <c r="F169" s="206"/>
      <c r="G169" s="207"/>
      <c r="L169" s="208" t="s">
        <v>235</v>
      </c>
      <c r="O169" s="195">
        <v>3</v>
      </c>
    </row>
    <row r="170" spans="1:104" x14ac:dyDescent="0.25">
      <c r="A170" s="203"/>
      <c r="B170" s="204"/>
      <c r="C170" s="205" t="s">
        <v>242</v>
      </c>
      <c r="D170" s="206"/>
      <c r="E170" s="206"/>
      <c r="F170" s="206"/>
      <c r="G170" s="207"/>
      <c r="L170" s="208" t="s">
        <v>242</v>
      </c>
      <c r="O170" s="195">
        <v>3</v>
      </c>
    </row>
    <row r="171" spans="1:104" x14ac:dyDescent="0.25">
      <c r="A171" s="203"/>
      <c r="B171" s="204"/>
      <c r="C171" s="205" t="s">
        <v>237</v>
      </c>
      <c r="D171" s="206"/>
      <c r="E171" s="206"/>
      <c r="F171" s="206"/>
      <c r="G171" s="207"/>
      <c r="L171" s="208" t="s">
        <v>237</v>
      </c>
      <c r="O171" s="195">
        <v>3</v>
      </c>
    </row>
    <row r="172" spans="1:104" x14ac:dyDescent="0.25">
      <c r="A172" s="203"/>
      <c r="B172" s="204"/>
      <c r="C172" s="205" t="s">
        <v>238</v>
      </c>
      <c r="D172" s="206"/>
      <c r="E172" s="206"/>
      <c r="F172" s="206"/>
      <c r="G172" s="207"/>
      <c r="L172" s="208" t="s">
        <v>238</v>
      </c>
      <c r="O172" s="195">
        <v>3</v>
      </c>
    </row>
    <row r="173" spans="1:104" x14ac:dyDescent="0.25">
      <c r="A173" s="203"/>
      <c r="B173" s="209"/>
      <c r="C173" s="210" t="s">
        <v>243</v>
      </c>
      <c r="D173" s="211"/>
      <c r="E173" s="212">
        <v>81.2</v>
      </c>
      <c r="F173" s="213"/>
      <c r="G173" s="214"/>
      <c r="M173" s="208" t="s">
        <v>243</v>
      </c>
      <c r="O173" s="195"/>
    </row>
    <row r="174" spans="1:104" x14ac:dyDescent="0.25">
      <c r="A174" s="203"/>
      <c r="B174" s="209"/>
      <c r="C174" s="210" t="s">
        <v>244</v>
      </c>
      <c r="D174" s="211"/>
      <c r="E174" s="212">
        <v>2.68</v>
      </c>
      <c r="F174" s="213"/>
      <c r="G174" s="214"/>
      <c r="M174" s="208" t="s">
        <v>244</v>
      </c>
      <c r="O174" s="195"/>
    </row>
    <row r="175" spans="1:104" x14ac:dyDescent="0.25">
      <c r="A175" s="196">
        <v>33</v>
      </c>
      <c r="B175" s="197" t="s">
        <v>245</v>
      </c>
      <c r="C175" s="198" t="s">
        <v>246</v>
      </c>
      <c r="D175" s="199" t="s">
        <v>156</v>
      </c>
      <c r="E175" s="200">
        <v>1.4775999999999999E-2</v>
      </c>
      <c r="F175" s="200">
        <v>0</v>
      </c>
      <c r="G175" s="201">
        <f>E175*F175</f>
        <v>0</v>
      </c>
      <c r="O175" s="195">
        <v>2</v>
      </c>
      <c r="AA175" s="167">
        <v>7</v>
      </c>
      <c r="AB175" s="167">
        <v>1001</v>
      </c>
      <c r="AC175" s="167">
        <v>5</v>
      </c>
      <c r="AZ175" s="167">
        <v>2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202">
        <v>7</v>
      </c>
      <c r="CB175" s="202">
        <v>1001</v>
      </c>
      <c r="CZ175" s="167">
        <v>0</v>
      </c>
    </row>
    <row r="176" spans="1:104" x14ac:dyDescent="0.25">
      <c r="A176" s="215"/>
      <c r="B176" s="216" t="s">
        <v>74</v>
      </c>
      <c r="C176" s="217" t="str">
        <f>CONCATENATE(B113," ",C113)</f>
        <v>776 Podlahy povlakové</v>
      </c>
      <c r="D176" s="218"/>
      <c r="E176" s="219"/>
      <c r="F176" s="220"/>
      <c r="G176" s="221">
        <f>SUM(G113:G175)</f>
        <v>0</v>
      </c>
      <c r="O176" s="195">
        <v>4</v>
      </c>
      <c r="BA176" s="222">
        <f>SUM(BA113:BA175)</f>
        <v>0</v>
      </c>
      <c r="BB176" s="222">
        <f>SUM(BB113:BB175)</f>
        <v>0</v>
      </c>
      <c r="BC176" s="222">
        <f>SUM(BC113:BC175)</f>
        <v>0</v>
      </c>
      <c r="BD176" s="222">
        <f>SUM(BD113:BD175)</f>
        <v>0</v>
      </c>
      <c r="BE176" s="222">
        <f>SUM(BE113:BE175)</f>
        <v>0</v>
      </c>
    </row>
    <row r="177" spans="1:104" x14ac:dyDescent="0.25">
      <c r="A177" s="188" t="s">
        <v>72</v>
      </c>
      <c r="B177" s="189" t="s">
        <v>247</v>
      </c>
      <c r="C177" s="190" t="s">
        <v>248</v>
      </c>
      <c r="D177" s="191"/>
      <c r="E177" s="192"/>
      <c r="F177" s="192"/>
      <c r="G177" s="193"/>
      <c r="H177" s="194"/>
      <c r="I177" s="194"/>
      <c r="O177" s="195">
        <v>1</v>
      </c>
    </row>
    <row r="178" spans="1:104" x14ac:dyDescent="0.25">
      <c r="A178" s="196">
        <v>34</v>
      </c>
      <c r="B178" s="197" t="s">
        <v>249</v>
      </c>
      <c r="C178" s="198" t="s">
        <v>250</v>
      </c>
      <c r="D178" s="199" t="s">
        <v>86</v>
      </c>
      <c r="E178" s="200">
        <v>36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7</v>
      </c>
      <c r="AC178" s="167">
        <v>7</v>
      </c>
      <c r="AZ178" s="167">
        <v>2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202">
        <v>1</v>
      </c>
      <c r="CB178" s="202">
        <v>7</v>
      </c>
      <c r="CZ178" s="167">
        <v>3.1E-4</v>
      </c>
    </row>
    <row r="179" spans="1:104" x14ac:dyDescent="0.25">
      <c r="A179" s="203"/>
      <c r="B179" s="209"/>
      <c r="C179" s="210" t="s">
        <v>251</v>
      </c>
      <c r="D179" s="211"/>
      <c r="E179" s="212">
        <v>36</v>
      </c>
      <c r="F179" s="213"/>
      <c r="G179" s="214"/>
      <c r="M179" s="208" t="s">
        <v>251</v>
      </c>
      <c r="O179" s="195"/>
    </row>
    <row r="180" spans="1:104" x14ac:dyDescent="0.25">
      <c r="A180" s="196">
        <v>35</v>
      </c>
      <c r="B180" s="197" t="s">
        <v>252</v>
      </c>
      <c r="C180" s="198" t="s">
        <v>253</v>
      </c>
      <c r="D180" s="199" t="s">
        <v>86</v>
      </c>
      <c r="E180" s="200">
        <v>36</v>
      </c>
      <c r="F180" s="200">
        <v>0</v>
      </c>
      <c r="G180" s="201">
        <f>E180*F180</f>
        <v>0</v>
      </c>
      <c r="O180" s="195">
        <v>2</v>
      </c>
      <c r="AA180" s="167">
        <v>1</v>
      </c>
      <c r="AB180" s="167">
        <v>7</v>
      </c>
      <c r="AC180" s="167">
        <v>7</v>
      </c>
      <c r="AZ180" s="167">
        <v>2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1</v>
      </c>
      <c r="CB180" s="202">
        <v>7</v>
      </c>
      <c r="CZ180" s="167">
        <v>2.7999999999999998E-4</v>
      </c>
    </row>
    <row r="181" spans="1:104" x14ac:dyDescent="0.25">
      <c r="A181" s="203"/>
      <c r="B181" s="209"/>
      <c r="C181" s="210" t="s">
        <v>254</v>
      </c>
      <c r="D181" s="211"/>
      <c r="E181" s="212">
        <v>36</v>
      </c>
      <c r="F181" s="213"/>
      <c r="G181" s="214"/>
      <c r="M181" s="208" t="s">
        <v>254</v>
      </c>
      <c r="O181" s="195"/>
    </row>
    <row r="182" spans="1:104" x14ac:dyDescent="0.25">
      <c r="A182" s="196">
        <v>36</v>
      </c>
      <c r="B182" s="197" t="s">
        <v>255</v>
      </c>
      <c r="C182" s="198" t="s">
        <v>256</v>
      </c>
      <c r="D182" s="199" t="s">
        <v>86</v>
      </c>
      <c r="E182" s="200">
        <v>72</v>
      </c>
      <c r="F182" s="200">
        <v>0</v>
      </c>
      <c r="G182" s="201">
        <f>E182*F182</f>
        <v>0</v>
      </c>
      <c r="O182" s="195">
        <v>2</v>
      </c>
      <c r="AA182" s="167">
        <v>1</v>
      </c>
      <c r="AB182" s="167">
        <v>7</v>
      </c>
      <c r="AC182" s="167">
        <v>7</v>
      </c>
      <c r="AZ182" s="167">
        <v>2</v>
      </c>
      <c r="BA182" s="167">
        <f>IF(AZ182=1,G182,0)</f>
        <v>0</v>
      </c>
      <c r="BB182" s="167">
        <f>IF(AZ182=2,G182,0)</f>
        <v>0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202">
        <v>1</v>
      </c>
      <c r="CB182" s="202">
        <v>7</v>
      </c>
      <c r="CZ182" s="167">
        <v>8.0000000000000007E-5</v>
      </c>
    </row>
    <row r="183" spans="1:104" x14ac:dyDescent="0.25">
      <c r="A183" s="203"/>
      <c r="B183" s="209"/>
      <c r="C183" s="210" t="s">
        <v>257</v>
      </c>
      <c r="D183" s="211"/>
      <c r="E183" s="212">
        <v>72</v>
      </c>
      <c r="F183" s="213"/>
      <c r="G183" s="214"/>
      <c r="M183" s="208" t="s">
        <v>257</v>
      </c>
      <c r="O183" s="195"/>
    </row>
    <row r="184" spans="1:104" x14ac:dyDescent="0.25">
      <c r="A184" s="196">
        <v>37</v>
      </c>
      <c r="B184" s="197" t="s">
        <v>258</v>
      </c>
      <c r="C184" s="198" t="s">
        <v>259</v>
      </c>
      <c r="D184" s="199" t="s">
        <v>86</v>
      </c>
      <c r="E184" s="200">
        <v>3.96</v>
      </c>
      <c r="F184" s="200">
        <v>0</v>
      </c>
      <c r="G184" s="201">
        <f>E184*F184</f>
        <v>0</v>
      </c>
      <c r="O184" s="195">
        <v>2</v>
      </c>
      <c r="AA184" s="167">
        <v>1</v>
      </c>
      <c r="AB184" s="167">
        <v>7</v>
      </c>
      <c r="AC184" s="167">
        <v>7</v>
      </c>
      <c r="AZ184" s="167">
        <v>2</v>
      </c>
      <c r="BA184" s="167">
        <f>IF(AZ184=1,G184,0)</f>
        <v>0</v>
      </c>
      <c r="BB184" s="167">
        <f>IF(AZ184=2,G184,0)</f>
        <v>0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202">
        <v>1</v>
      </c>
      <c r="CB184" s="202">
        <v>7</v>
      </c>
      <c r="CZ184" s="167">
        <v>2.7E-4</v>
      </c>
    </row>
    <row r="185" spans="1:104" x14ac:dyDescent="0.25">
      <c r="A185" s="203"/>
      <c r="B185" s="209"/>
      <c r="C185" s="210" t="s">
        <v>260</v>
      </c>
      <c r="D185" s="211"/>
      <c r="E185" s="212">
        <v>1.44</v>
      </c>
      <c r="F185" s="213"/>
      <c r="G185" s="214"/>
      <c r="M185" s="208" t="s">
        <v>260</v>
      </c>
      <c r="O185" s="195"/>
    </row>
    <row r="186" spans="1:104" x14ac:dyDescent="0.25">
      <c r="A186" s="203"/>
      <c r="B186" s="209"/>
      <c r="C186" s="210" t="s">
        <v>261</v>
      </c>
      <c r="D186" s="211"/>
      <c r="E186" s="212">
        <v>2.4</v>
      </c>
      <c r="F186" s="213"/>
      <c r="G186" s="214"/>
      <c r="M186" s="208" t="s">
        <v>261</v>
      </c>
      <c r="O186" s="195"/>
    </row>
    <row r="187" spans="1:104" x14ac:dyDescent="0.25">
      <c r="A187" s="203"/>
      <c r="B187" s="209"/>
      <c r="C187" s="210" t="s">
        <v>262</v>
      </c>
      <c r="D187" s="211"/>
      <c r="E187" s="212">
        <v>0.12</v>
      </c>
      <c r="F187" s="213"/>
      <c r="G187" s="214"/>
      <c r="M187" s="208" t="s">
        <v>262</v>
      </c>
      <c r="O187" s="195"/>
    </row>
    <row r="188" spans="1:104" x14ac:dyDescent="0.25">
      <c r="A188" s="196">
        <v>38</v>
      </c>
      <c r="B188" s="197" t="s">
        <v>263</v>
      </c>
      <c r="C188" s="198" t="s">
        <v>264</v>
      </c>
      <c r="D188" s="199" t="s">
        <v>86</v>
      </c>
      <c r="E188" s="200">
        <v>36</v>
      </c>
      <c r="F188" s="200">
        <v>0</v>
      </c>
      <c r="G188" s="201">
        <f>E188*F188</f>
        <v>0</v>
      </c>
      <c r="O188" s="195">
        <v>2</v>
      </c>
      <c r="AA188" s="167">
        <v>1</v>
      </c>
      <c r="AB188" s="167">
        <v>7</v>
      </c>
      <c r="AC188" s="167">
        <v>7</v>
      </c>
      <c r="AZ188" s="167">
        <v>2</v>
      </c>
      <c r="BA188" s="167">
        <f>IF(AZ188=1,G188,0)</f>
        <v>0</v>
      </c>
      <c r="BB188" s="167">
        <f>IF(AZ188=2,G188,0)</f>
        <v>0</v>
      </c>
      <c r="BC188" s="167">
        <f>IF(AZ188=3,G188,0)</f>
        <v>0</v>
      </c>
      <c r="BD188" s="167">
        <f>IF(AZ188=4,G188,0)</f>
        <v>0</v>
      </c>
      <c r="BE188" s="167">
        <f>IF(AZ188=5,G188,0)</f>
        <v>0</v>
      </c>
      <c r="CA188" s="202">
        <v>1</v>
      </c>
      <c r="CB188" s="202">
        <v>7</v>
      </c>
      <c r="CZ188" s="167">
        <v>5.0000000000000002E-5</v>
      </c>
    </row>
    <row r="189" spans="1:104" x14ac:dyDescent="0.25">
      <c r="A189" s="203"/>
      <c r="B189" s="209"/>
      <c r="C189" s="210" t="s">
        <v>265</v>
      </c>
      <c r="D189" s="211"/>
      <c r="E189" s="212">
        <v>36</v>
      </c>
      <c r="F189" s="213"/>
      <c r="G189" s="214"/>
      <c r="M189" s="208" t="s">
        <v>265</v>
      </c>
      <c r="O189" s="195"/>
    </row>
    <row r="190" spans="1:104" x14ac:dyDescent="0.25">
      <c r="A190" s="215"/>
      <c r="B190" s="216" t="s">
        <v>74</v>
      </c>
      <c r="C190" s="217" t="str">
        <f>CONCATENATE(B177," ",C177)</f>
        <v>783 Nátěry</v>
      </c>
      <c r="D190" s="218"/>
      <c r="E190" s="219"/>
      <c r="F190" s="220"/>
      <c r="G190" s="221">
        <f>SUM(G177:G189)</f>
        <v>0</v>
      </c>
      <c r="O190" s="195">
        <v>4</v>
      </c>
      <c r="BA190" s="222">
        <f>SUM(BA177:BA189)</f>
        <v>0</v>
      </c>
      <c r="BB190" s="222">
        <f>SUM(BB177:BB189)</f>
        <v>0</v>
      </c>
      <c r="BC190" s="222">
        <f>SUM(BC177:BC189)</f>
        <v>0</v>
      </c>
      <c r="BD190" s="222">
        <f>SUM(BD177:BD189)</f>
        <v>0</v>
      </c>
      <c r="BE190" s="222">
        <f>SUM(BE177:BE189)</f>
        <v>0</v>
      </c>
    </row>
    <row r="191" spans="1:104" x14ac:dyDescent="0.25">
      <c r="A191" s="188" t="s">
        <v>72</v>
      </c>
      <c r="B191" s="189" t="s">
        <v>266</v>
      </c>
      <c r="C191" s="190" t="s">
        <v>267</v>
      </c>
      <c r="D191" s="191"/>
      <c r="E191" s="192"/>
      <c r="F191" s="192"/>
      <c r="G191" s="193"/>
      <c r="H191" s="194"/>
      <c r="I191" s="194"/>
      <c r="O191" s="195">
        <v>1</v>
      </c>
    </row>
    <row r="192" spans="1:104" x14ac:dyDescent="0.25">
      <c r="A192" s="196">
        <v>39</v>
      </c>
      <c r="B192" s="197" t="s">
        <v>268</v>
      </c>
      <c r="C192" s="198" t="s">
        <v>269</v>
      </c>
      <c r="D192" s="199" t="s">
        <v>86</v>
      </c>
      <c r="E192" s="200">
        <v>241.35</v>
      </c>
      <c r="F192" s="200">
        <v>0</v>
      </c>
      <c r="G192" s="201">
        <f>E192*F192</f>
        <v>0</v>
      </c>
      <c r="O192" s="195">
        <v>2</v>
      </c>
      <c r="AA192" s="167">
        <v>1</v>
      </c>
      <c r="AB192" s="167">
        <v>7</v>
      </c>
      <c r="AC192" s="167">
        <v>7</v>
      </c>
      <c r="AZ192" s="167">
        <v>2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1</v>
      </c>
      <c r="CB192" s="202">
        <v>7</v>
      </c>
      <c r="CZ192" s="167">
        <v>2.0000000000000002E-5</v>
      </c>
    </row>
    <row r="193" spans="1:104" x14ac:dyDescent="0.25">
      <c r="A193" s="203"/>
      <c r="B193" s="209"/>
      <c r="C193" s="210" t="s">
        <v>270</v>
      </c>
      <c r="D193" s="211"/>
      <c r="E193" s="212">
        <v>87.45</v>
      </c>
      <c r="F193" s="213"/>
      <c r="G193" s="214"/>
      <c r="M193" s="208" t="s">
        <v>270</v>
      </c>
      <c r="O193" s="195"/>
    </row>
    <row r="194" spans="1:104" x14ac:dyDescent="0.25">
      <c r="A194" s="203"/>
      <c r="B194" s="209"/>
      <c r="C194" s="210" t="s">
        <v>271</v>
      </c>
      <c r="D194" s="211"/>
      <c r="E194" s="212">
        <v>56.35</v>
      </c>
      <c r="F194" s="213"/>
      <c r="G194" s="214"/>
      <c r="M194" s="208" t="s">
        <v>271</v>
      </c>
      <c r="O194" s="195"/>
    </row>
    <row r="195" spans="1:104" x14ac:dyDescent="0.25">
      <c r="A195" s="203"/>
      <c r="B195" s="209"/>
      <c r="C195" s="210" t="s">
        <v>272</v>
      </c>
      <c r="D195" s="211"/>
      <c r="E195" s="212">
        <v>97.55</v>
      </c>
      <c r="F195" s="213"/>
      <c r="G195" s="214"/>
      <c r="M195" s="208" t="s">
        <v>272</v>
      </c>
      <c r="O195" s="195"/>
    </row>
    <row r="196" spans="1:104" x14ac:dyDescent="0.25">
      <c r="A196" s="196">
        <v>40</v>
      </c>
      <c r="B196" s="197" t="s">
        <v>273</v>
      </c>
      <c r="C196" s="198" t="s">
        <v>274</v>
      </c>
      <c r="D196" s="199" t="s">
        <v>86</v>
      </c>
      <c r="E196" s="200">
        <v>123.29600000000001</v>
      </c>
      <c r="F196" s="200">
        <v>0</v>
      </c>
      <c r="G196" s="201">
        <f>E196*F196</f>
        <v>0</v>
      </c>
      <c r="O196" s="195">
        <v>2</v>
      </c>
      <c r="AA196" s="167">
        <v>1</v>
      </c>
      <c r="AB196" s="167">
        <v>7</v>
      </c>
      <c r="AC196" s="167">
        <v>7</v>
      </c>
      <c r="AZ196" s="167">
        <v>2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1</v>
      </c>
      <c r="CB196" s="202">
        <v>7</v>
      </c>
      <c r="CZ196" s="167">
        <v>6.9999999999999994E-5</v>
      </c>
    </row>
    <row r="197" spans="1:104" x14ac:dyDescent="0.25">
      <c r="A197" s="203"/>
      <c r="B197" s="209"/>
      <c r="C197" s="210" t="s">
        <v>88</v>
      </c>
      <c r="D197" s="211"/>
      <c r="E197" s="212">
        <v>45.795000000000002</v>
      </c>
      <c r="F197" s="213"/>
      <c r="G197" s="214"/>
      <c r="M197" s="208" t="s">
        <v>88</v>
      </c>
      <c r="O197" s="195"/>
    </row>
    <row r="198" spans="1:104" x14ac:dyDescent="0.25">
      <c r="A198" s="203"/>
      <c r="B198" s="209"/>
      <c r="C198" s="210" t="s">
        <v>89</v>
      </c>
      <c r="D198" s="211"/>
      <c r="E198" s="212">
        <v>30.157499999999999</v>
      </c>
      <c r="F198" s="213"/>
      <c r="G198" s="214"/>
      <c r="M198" s="208" t="s">
        <v>89</v>
      </c>
      <c r="O198" s="195"/>
    </row>
    <row r="199" spans="1:104" x14ac:dyDescent="0.25">
      <c r="A199" s="203"/>
      <c r="B199" s="209"/>
      <c r="C199" s="210" t="s">
        <v>90</v>
      </c>
      <c r="D199" s="211"/>
      <c r="E199" s="212">
        <v>41.287500000000001</v>
      </c>
      <c r="F199" s="213"/>
      <c r="G199" s="214"/>
      <c r="M199" s="208" t="s">
        <v>90</v>
      </c>
      <c r="O199" s="195"/>
    </row>
    <row r="200" spans="1:104" x14ac:dyDescent="0.25">
      <c r="A200" s="203"/>
      <c r="B200" s="209"/>
      <c r="C200" s="210" t="s">
        <v>91</v>
      </c>
      <c r="D200" s="211"/>
      <c r="E200" s="212">
        <v>6.056</v>
      </c>
      <c r="F200" s="213"/>
      <c r="G200" s="214"/>
      <c r="M200" s="208" t="s">
        <v>91</v>
      </c>
      <c r="O200" s="195"/>
    </row>
    <row r="201" spans="1:104" x14ac:dyDescent="0.25">
      <c r="A201" s="196">
        <v>41</v>
      </c>
      <c r="B201" s="197" t="s">
        <v>275</v>
      </c>
      <c r="C201" s="198" t="s">
        <v>276</v>
      </c>
      <c r="D201" s="199" t="s">
        <v>86</v>
      </c>
      <c r="E201" s="200">
        <v>123.29600000000001</v>
      </c>
      <c r="F201" s="200">
        <v>0</v>
      </c>
      <c r="G201" s="201">
        <f>E201*F201</f>
        <v>0</v>
      </c>
      <c r="O201" s="195">
        <v>2</v>
      </c>
      <c r="AA201" s="167">
        <v>1</v>
      </c>
      <c r="AB201" s="167">
        <v>7</v>
      </c>
      <c r="AC201" s="167">
        <v>7</v>
      </c>
      <c r="AZ201" s="167">
        <v>2</v>
      </c>
      <c r="BA201" s="167">
        <f>IF(AZ201=1,G201,0)</f>
        <v>0</v>
      </c>
      <c r="BB201" s="167">
        <f>IF(AZ201=2,G201,0)</f>
        <v>0</v>
      </c>
      <c r="BC201" s="167">
        <f>IF(AZ201=3,G201,0)</f>
        <v>0</v>
      </c>
      <c r="BD201" s="167">
        <f>IF(AZ201=4,G201,0)</f>
        <v>0</v>
      </c>
      <c r="BE201" s="167">
        <f>IF(AZ201=5,G201,0)</f>
        <v>0</v>
      </c>
      <c r="CA201" s="202">
        <v>1</v>
      </c>
      <c r="CB201" s="202">
        <v>7</v>
      </c>
      <c r="CZ201" s="167">
        <v>1.4999999999999999E-4</v>
      </c>
    </row>
    <row r="202" spans="1:104" x14ac:dyDescent="0.25">
      <c r="A202" s="203"/>
      <c r="B202" s="209"/>
      <c r="C202" s="210" t="s">
        <v>88</v>
      </c>
      <c r="D202" s="211"/>
      <c r="E202" s="212">
        <v>45.795000000000002</v>
      </c>
      <c r="F202" s="213"/>
      <c r="G202" s="214"/>
      <c r="M202" s="208" t="s">
        <v>88</v>
      </c>
      <c r="O202" s="195"/>
    </row>
    <row r="203" spans="1:104" x14ac:dyDescent="0.25">
      <c r="A203" s="203"/>
      <c r="B203" s="209"/>
      <c r="C203" s="210" t="s">
        <v>89</v>
      </c>
      <c r="D203" s="211"/>
      <c r="E203" s="212">
        <v>30.157499999999999</v>
      </c>
      <c r="F203" s="213"/>
      <c r="G203" s="214"/>
      <c r="M203" s="208" t="s">
        <v>89</v>
      </c>
      <c r="O203" s="195"/>
    </row>
    <row r="204" spans="1:104" x14ac:dyDescent="0.25">
      <c r="A204" s="203"/>
      <c r="B204" s="209"/>
      <c r="C204" s="210" t="s">
        <v>90</v>
      </c>
      <c r="D204" s="211"/>
      <c r="E204" s="212">
        <v>41.287500000000001</v>
      </c>
      <c r="F204" s="213"/>
      <c r="G204" s="214"/>
      <c r="M204" s="208" t="s">
        <v>90</v>
      </c>
      <c r="O204" s="195"/>
    </row>
    <row r="205" spans="1:104" x14ac:dyDescent="0.25">
      <c r="A205" s="203"/>
      <c r="B205" s="209"/>
      <c r="C205" s="210" t="s">
        <v>91</v>
      </c>
      <c r="D205" s="211"/>
      <c r="E205" s="212">
        <v>6.056</v>
      </c>
      <c r="F205" s="213"/>
      <c r="G205" s="214"/>
      <c r="M205" s="208" t="s">
        <v>91</v>
      </c>
      <c r="O205" s="195"/>
    </row>
    <row r="206" spans="1:104" x14ac:dyDescent="0.25">
      <c r="A206" s="215"/>
      <c r="B206" s="216" t="s">
        <v>74</v>
      </c>
      <c r="C206" s="217" t="str">
        <f>CONCATENATE(B191," ",C191)</f>
        <v>784 Malby</v>
      </c>
      <c r="D206" s="218"/>
      <c r="E206" s="219"/>
      <c r="F206" s="220"/>
      <c r="G206" s="221">
        <f>SUM(G191:G205)</f>
        <v>0</v>
      </c>
      <c r="O206" s="195">
        <v>4</v>
      </c>
      <c r="BA206" s="222">
        <f>SUM(BA191:BA205)</f>
        <v>0</v>
      </c>
      <c r="BB206" s="222">
        <f>SUM(BB191:BB205)</f>
        <v>0</v>
      </c>
      <c r="BC206" s="222">
        <f>SUM(BC191:BC205)</f>
        <v>0</v>
      </c>
      <c r="BD206" s="222">
        <f>SUM(BD191:BD205)</f>
        <v>0</v>
      </c>
      <c r="BE206" s="222">
        <f>SUM(BE191:BE205)</f>
        <v>0</v>
      </c>
    </row>
    <row r="207" spans="1:104" x14ac:dyDescent="0.25">
      <c r="A207" s="188" t="s">
        <v>72</v>
      </c>
      <c r="B207" s="189" t="s">
        <v>277</v>
      </c>
      <c r="C207" s="190" t="s">
        <v>278</v>
      </c>
      <c r="D207" s="191"/>
      <c r="E207" s="192"/>
      <c r="F207" s="192"/>
      <c r="G207" s="193"/>
      <c r="H207" s="194"/>
      <c r="I207" s="194"/>
      <c r="O207" s="195">
        <v>1</v>
      </c>
    </row>
    <row r="208" spans="1:104" x14ac:dyDescent="0.25">
      <c r="A208" s="196">
        <v>42</v>
      </c>
      <c r="B208" s="197" t="s">
        <v>279</v>
      </c>
      <c r="C208" s="198" t="s">
        <v>280</v>
      </c>
      <c r="D208" s="199" t="s">
        <v>156</v>
      </c>
      <c r="E208" s="200">
        <v>8.3056441999999997</v>
      </c>
      <c r="F208" s="200">
        <v>0</v>
      </c>
      <c r="G208" s="201">
        <f>E208*F208</f>
        <v>0</v>
      </c>
      <c r="O208" s="195">
        <v>2</v>
      </c>
      <c r="AA208" s="167">
        <v>8</v>
      </c>
      <c r="AB208" s="167">
        <v>0</v>
      </c>
      <c r="AC208" s="167">
        <v>3</v>
      </c>
      <c r="AZ208" s="167">
        <v>1</v>
      </c>
      <c r="BA208" s="167">
        <f>IF(AZ208=1,G208,0)</f>
        <v>0</v>
      </c>
      <c r="BB208" s="167">
        <f>IF(AZ208=2,G208,0)</f>
        <v>0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202">
        <v>8</v>
      </c>
      <c r="CB208" s="202">
        <v>0</v>
      </c>
      <c r="CZ208" s="167">
        <v>0</v>
      </c>
    </row>
    <row r="209" spans="1:104" x14ac:dyDescent="0.25">
      <c r="A209" s="196">
        <v>43</v>
      </c>
      <c r="B209" s="197" t="s">
        <v>281</v>
      </c>
      <c r="C209" s="198" t="s">
        <v>282</v>
      </c>
      <c r="D209" s="199" t="s">
        <v>156</v>
      </c>
      <c r="E209" s="200">
        <v>8.3056441999999997</v>
      </c>
      <c r="F209" s="200">
        <v>0</v>
      </c>
      <c r="G209" s="201">
        <f>E209*F209</f>
        <v>0</v>
      </c>
      <c r="O209" s="195">
        <v>2</v>
      </c>
      <c r="AA209" s="167">
        <v>8</v>
      </c>
      <c r="AB209" s="167">
        <v>0</v>
      </c>
      <c r="AC209" s="167">
        <v>3</v>
      </c>
      <c r="AZ209" s="167">
        <v>1</v>
      </c>
      <c r="BA209" s="167">
        <f>IF(AZ209=1,G209,0)</f>
        <v>0</v>
      </c>
      <c r="BB209" s="167">
        <f>IF(AZ209=2,G209,0)</f>
        <v>0</v>
      </c>
      <c r="BC209" s="167">
        <f>IF(AZ209=3,G209,0)</f>
        <v>0</v>
      </c>
      <c r="BD209" s="167">
        <f>IF(AZ209=4,G209,0)</f>
        <v>0</v>
      </c>
      <c r="BE209" s="167">
        <f>IF(AZ209=5,G209,0)</f>
        <v>0</v>
      </c>
      <c r="CA209" s="202">
        <v>8</v>
      </c>
      <c r="CB209" s="202">
        <v>0</v>
      </c>
      <c r="CZ209" s="167">
        <v>0</v>
      </c>
    </row>
    <row r="210" spans="1:104" x14ac:dyDescent="0.25">
      <c r="A210" s="196">
        <v>44</v>
      </c>
      <c r="B210" s="197" t="s">
        <v>283</v>
      </c>
      <c r="C210" s="198" t="s">
        <v>284</v>
      </c>
      <c r="D210" s="199" t="s">
        <v>156</v>
      </c>
      <c r="E210" s="200">
        <v>157.80723979999999</v>
      </c>
      <c r="F210" s="200">
        <v>0</v>
      </c>
      <c r="G210" s="201">
        <f>E210*F210</f>
        <v>0</v>
      </c>
      <c r="O210" s="195">
        <v>2</v>
      </c>
      <c r="AA210" s="167">
        <v>8</v>
      </c>
      <c r="AB210" s="167">
        <v>0</v>
      </c>
      <c r="AC210" s="167">
        <v>3</v>
      </c>
      <c r="AZ210" s="167">
        <v>1</v>
      </c>
      <c r="BA210" s="167">
        <f>IF(AZ210=1,G210,0)</f>
        <v>0</v>
      </c>
      <c r="BB210" s="167">
        <f>IF(AZ210=2,G210,0)</f>
        <v>0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202">
        <v>8</v>
      </c>
      <c r="CB210" s="202">
        <v>0</v>
      </c>
      <c r="CZ210" s="167">
        <v>0</v>
      </c>
    </row>
    <row r="211" spans="1:104" x14ac:dyDescent="0.25">
      <c r="A211" s="196">
        <v>45</v>
      </c>
      <c r="B211" s="197" t="s">
        <v>285</v>
      </c>
      <c r="C211" s="198" t="s">
        <v>286</v>
      </c>
      <c r="D211" s="199" t="s">
        <v>156</v>
      </c>
      <c r="E211" s="200">
        <v>8.3056441999999997</v>
      </c>
      <c r="F211" s="200">
        <v>0</v>
      </c>
      <c r="G211" s="201">
        <f>E211*F211</f>
        <v>0</v>
      </c>
      <c r="O211" s="195">
        <v>2</v>
      </c>
      <c r="AA211" s="167">
        <v>8</v>
      </c>
      <c r="AB211" s="167">
        <v>0</v>
      </c>
      <c r="AC211" s="167">
        <v>3</v>
      </c>
      <c r="AZ211" s="167">
        <v>1</v>
      </c>
      <c r="BA211" s="167">
        <f>IF(AZ211=1,G211,0)</f>
        <v>0</v>
      </c>
      <c r="BB211" s="167">
        <f>IF(AZ211=2,G211,0)</f>
        <v>0</v>
      </c>
      <c r="BC211" s="167">
        <f>IF(AZ211=3,G211,0)</f>
        <v>0</v>
      </c>
      <c r="BD211" s="167">
        <f>IF(AZ211=4,G211,0)</f>
        <v>0</v>
      </c>
      <c r="BE211" s="167">
        <f>IF(AZ211=5,G211,0)</f>
        <v>0</v>
      </c>
      <c r="CA211" s="202">
        <v>8</v>
      </c>
      <c r="CB211" s="202">
        <v>0</v>
      </c>
      <c r="CZ211" s="167">
        <v>0</v>
      </c>
    </row>
    <row r="212" spans="1:104" x14ac:dyDescent="0.25">
      <c r="A212" s="196">
        <v>46</v>
      </c>
      <c r="B212" s="197" t="s">
        <v>287</v>
      </c>
      <c r="C212" s="198" t="s">
        <v>288</v>
      </c>
      <c r="D212" s="199" t="s">
        <v>156</v>
      </c>
      <c r="E212" s="200">
        <v>41.528221000000002</v>
      </c>
      <c r="F212" s="200">
        <v>0</v>
      </c>
      <c r="G212" s="201">
        <f>E212*F212</f>
        <v>0</v>
      </c>
      <c r="O212" s="195">
        <v>2</v>
      </c>
      <c r="AA212" s="167">
        <v>8</v>
      </c>
      <c r="AB212" s="167">
        <v>0</v>
      </c>
      <c r="AC212" s="167">
        <v>3</v>
      </c>
      <c r="AZ212" s="167">
        <v>1</v>
      </c>
      <c r="BA212" s="167">
        <f>IF(AZ212=1,G212,0)</f>
        <v>0</v>
      </c>
      <c r="BB212" s="167">
        <f>IF(AZ212=2,G212,0)</f>
        <v>0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202">
        <v>8</v>
      </c>
      <c r="CB212" s="202">
        <v>0</v>
      </c>
      <c r="CZ212" s="167">
        <v>0</v>
      </c>
    </row>
    <row r="213" spans="1:104" x14ac:dyDescent="0.25">
      <c r="A213" s="196">
        <v>47</v>
      </c>
      <c r="B213" s="197" t="s">
        <v>289</v>
      </c>
      <c r="C213" s="198" t="s">
        <v>290</v>
      </c>
      <c r="D213" s="199" t="s">
        <v>156</v>
      </c>
      <c r="E213" s="200">
        <v>8.3056441999999997</v>
      </c>
      <c r="F213" s="200">
        <v>0</v>
      </c>
      <c r="G213" s="201">
        <f>E213*F213</f>
        <v>0</v>
      </c>
      <c r="O213" s="195">
        <v>2</v>
      </c>
      <c r="AA213" s="167">
        <v>8</v>
      </c>
      <c r="AB213" s="167">
        <v>0</v>
      </c>
      <c r="AC213" s="167">
        <v>3</v>
      </c>
      <c r="AZ213" s="167">
        <v>1</v>
      </c>
      <c r="BA213" s="167">
        <f>IF(AZ213=1,G213,0)</f>
        <v>0</v>
      </c>
      <c r="BB213" s="167">
        <f>IF(AZ213=2,G213,0)</f>
        <v>0</v>
      </c>
      <c r="BC213" s="167">
        <f>IF(AZ213=3,G213,0)</f>
        <v>0</v>
      </c>
      <c r="BD213" s="167">
        <f>IF(AZ213=4,G213,0)</f>
        <v>0</v>
      </c>
      <c r="BE213" s="167">
        <f>IF(AZ213=5,G213,0)</f>
        <v>0</v>
      </c>
      <c r="CA213" s="202">
        <v>8</v>
      </c>
      <c r="CB213" s="202">
        <v>0</v>
      </c>
      <c r="CZ213" s="167">
        <v>0</v>
      </c>
    </row>
    <row r="214" spans="1:104" x14ac:dyDescent="0.25">
      <c r="A214" s="196">
        <v>48</v>
      </c>
      <c r="B214" s="197" t="s">
        <v>291</v>
      </c>
      <c r="C214" s="198" t="s">
        <v>292</v>
      </c>
      <c r="D214" s="199" t="s">
        <v>156</v>
      </c>
      <c r="E214" s="200">
        <v>8.3056441999999997</v>
      </c>
      <c r="F214" s="200">
        <v>0</v>
      </c>
      <c r="G214" s="201">
        <f>E214*F214</f>
        <v>0</v>
      </c>
      <c r="O214" s="195">
        <v>2</v>
      </c>
      <c r="AA214" s="167">
        <v>8</v>
      </c>
      <c r="AB214" s="167">
        <v>0</v>
      </c>
      <c r="AC214" s="167">
        <v>3</v>
      </c>
      <c r="AZ214" s="167">
        <v>1</v>
      </c>
      <c r="BA214" s="167">
        <f>IF(AZ214=1,G214,0)</f>
        <v>0</v>
      </c>
      <c r="BB214" s="167">
        <f>IF(AZ214=2,G214,0)</f>
        <v>0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202">
        <v>8</v>
      </c>
      <c r="CB214" s="202">
        <v>0</v>
      </c>
      <c r="CZ214" s="167">
        <v>0</v>
      </c>
    </row>
    <row r="215" spans="1:104" x14ac:dyDescent="0.25">
      <c r="A215" s="215"/>
      <c r="B215" s="216" t="s">
        <v>74</v>
      </c>
      <c r="C215" s="217" t="str">
        <f>CONCATENATE(B207," ",C207)</f>
        <v>D96 Přesuny suti a vybouraných hmot</v>
      </c>
      <c r="D215" s="218"/>
      <c r="E215" s="219"/>
      <c r="F215" s="220"/>
      <c r="G215" s="221">
        <f>SUM(G207:G214)</f>
        <v>0</v>
      </c>
      <c r="O215" s="195">
        <v>4</v>
      </c>
      <c r="BA215" s="222">
        <f>SUM(BA207:BA214)</f>
        <v>0</v>
      </c>
      <c r="BB215" s="222">
        <f>SUM(BB207:BB214)</f>
        <v>0</v>
      </c>
      <c r="BC215" s="222">
        <f>SUM(BC207:BC214)</f>
        <v>0</v>
      </c>
      <c r="BD215" s="222">
        <f>SUM(BD207:BD214)</f>
        <v>0</v>
      </c>
      <c r="BE215" s="222">
        <f>SUM(BE207:BE214)</f>
        <v>0</v>
      </c>
    </row>
    <row r="216" spans="1:104" x14ac:dyDescent="0.25">
      <c r="A216" s="188" t="s">
        <v>72</v>
      </c>
      <c r="B216" s="189" t="s">
        <v>293</v>
      </c>
      <c r="C216" s="190" t="s">
        <v>294</v>
      </c>
      <c r="D216" s="191"/>
      <c r="E216" s="192"/>
      <c r="F216" s="192"/>
      <c r="G216" s="193"/>
      <c r="H216" s="194"/>
      <c r="I216" s="194"/>
      <c r="O216" s="195">
        <v>1</v>
      </c>
    </row>
    <row r="217" spans="1:104" x14ac:dyDescent="0.25">
      <c r="A217" s="196">
        <v>49</v>
      </c>
      <c r="B217" s="197" t="s">
        <v>295</v>
      </c>
      <c r="C217" s="198" t="s">
        <v>296</v>
      </c>
      <c r="D217" s="199" t="s">
        <v>297</v>
      </c>
      <c r="E217" s="200">
        <v>1</v>
      </c>
      <c r="F217" s="200">
        <v>0</v>
      </c>
      <c r="G217" s="201">
        <f>E217*F217</f>
        <v>0</v>
      </c>
      <c r="O217" s="195">
        <v>2</v>
      </c>
      <c r="AA217" s="167">
        <v>12</v>
      </c>
      <c r="AB217" s="167">
        <v>0</v>
      </c>
      <c r="AC217" s="167">
        <v>50</v>
      </c>
      <c r="AZ217" s="167">
        <v>1</v>
      </c>
      <c r="BA217" s="167">
        <f>IF(AZ217=1,G217,0)</f>
        <v>0</v>
      </c>
      <c r="BB217" s="167">
        <f>IF(AZ217=2,G217,0)</f>
        <v>0</v>
      </c>
      <c r="BC217" s="167">
        <f>IF(AZ217=3,G217,0)</f>
        <v>0</v>
      </c>
      <c r="BD217" s="167">
        <f>IF(AZ217=4,G217,0)</f>
        <v>0</v>
      </c>
      <c r="BE217" s="167">
        <f>IF(AZ217=5,G217,0)</f>
        <v>0</v>
      </c>
      <c r="CA217" s="202">
        <v>12</v>
      </c>
      <c r="CB217" s="202">
        <v>0</v>
      </c>
      <c r="CZ217" s="167">
        <v>0</v>
      </c>
    </row>
    <row r="218" spans="1:104" ht="31.2" x14ac:dyDescent="0.25">
      <c r="A218" s="203"/>
      <c r="B218" s="204"/>
      <c r="C218" s="205" t="s">
        <v>298</v>
      </c>
      <c r="D218" s="206"/>
      <c r="E218" s="206"/>
      <c r="F218" s="206"/>
      <c r="G218" s="207"/>
      <c r="L218" s="208" t="s">
        <v>298</v>
      </c>
      <c r="O218" s="195">
        <v>3</v>
      </c>
    </row>
    <row r="219" spans="1:104" x14ac:dyDescent="0.25">
      <c r="A219" s="196">
        <v>50</v>
      </c>
      <c r="B219" s="197" t="s">
        <v>299</v>
      </c>
      <c r="C219" s="198" t="s">
        <v>300</v>
      </c>
      <c r="D219" s="199" t="s">
        <v>297</v>
      </c>
      <c r="E219" s="200">
        <v>1</v>
      </c>
      <c r="F219" s="200">
        <v>0</v>
      </c>
      <c r="G219" s="201">
        <f>E219*F219</f>
        <v>0</v>
      </c>
      <c r="O219" s="195">
        <v>2</v>
      </c>
      <c r="AA219" s="167">
        <v>12</v>
      </c>
      <c r="AB219" s="167">
        <v>0</v>
      </c>
      <c r="AC219" s="167">
        <v>51</v>
      </c>
      <c r="AZ219" s="167">
        <v>1</v>
      </c>
      <c r="BA219" s="167">
        <f>IF(AZ219=1,G219,0)</f>
        <v>0</v>
      </c>
      <c r="BB219" s="167">
        <f>IF(AZ219=2,G219,0)</f>
        <v>0</v>
      </c>
      <c r="BC219" s="167">
        <f>IF(AZ219=3,G219,0)</f>
        <v>0</v>
      </c>
      <c r="BD219" s="167">
        <f>IF(AZ219=4,G219,0)</f>
        <v>0</v>
      </c>
      <c r="BE219" s="167">
        <f>IF(AZ219=5,G219,0)</f>
        <v>0</v>
      </c>
      <c r="CA219" s="202">
        <v>12</v>
      </c>
      <c r="CB219" s="202">
        <v>0</v>
      </c>
      <c r="CZ219" s="167">
        <v>0</v>
      </c>
    </row>
    <row r="220" spans="1:104" ht="31.2" x14ac:dyDescent="0.25">
      <c r="A220" s="203"/>
      <c r="B220" s="204"/>
      <c r="C220" s="205" t="s">
        <v>301</v>
      </c>
      <c r="D220" s="206"/>
      <c r="E220" s="206"/>
      <c r="F220" s="206"/>
      <c r="G220" s="207"/>
      <c r="L220" s="208" t="s">
        <v>301</v>
      </c>
      <c r="O220" s="195">
        <v>3</v>
      </c>
    </row>
    <row r="221" spans="1:104" x14ac:dyDescent="0.25">
      <c r="A221" s="196">
        <v>51</v>
      </c>
      <c r="B221" s="197" t="s">
        <v>302</v>
      </c>
      <c r="C221" s="198" t="s">
        <v>303</v>
      </c>
      <c r="D221" s="199" t="s">
        <v>297</v>
      </c>
      <c r="E221" s="200">
        <v>1</v>
      </c>
      <c r="F221" s="200">
        <v>0</v>
      </c>
      <c r="G221" s="201">
        <f>E221*F221</f>
        <v>0</v>
      </c>
      <c r="O221" s="195">
        <v>2</v>
      </c>
      <c r="AA221" s="167">
        <v>12</v>
      </c>
      <c r="AB221" s="167">
        <v>0</v>
      </c>
      <c r="AC221" s="167">
        <v>52</v>
      </c>
      <c r="AZ221" s="167">
        <v>1</v>
      </c>
      <c r="BA221" s="167">
        <f>IF(AZ221=1,G221,0)</f>
        <v>0</v>
      </c>
      <c r="BB221" s="167">
        <f>IF(AZ221=2,G221,0)</f>
        <v>0</v>
      </c>
      <c r="BC221" s="167">
        <f>IF(AZ221=3,G221,0)</f>
        <v>0</v>
      </c>
      <c r="BD221" s="167">
        <f>IF(AZ221=4,G221,0)</f>
        <v>0</v>
      </c>
      <c r="BE221" s="167">
        <f>IF(AZ221=5,G221,0)</f>
        <v>0</v>
      </c>
      <c r="CA221" s="202">
        <v>12</v>
      </c>
      <c r="CB221" s="202">
        <v>0</v>
      </c>
      <c r="CZ221" s="167">
        <v>0</v>
      </c>
    </row>
    <row r="222" spans="1:104" ht="21" x14ac:dyDescent="0.25">
      <c r="A222" s="203"/>
      <c r="B222" s="204"/>
      <c r="C222" s="205" t="s">
        <v>304</v>
      </c>
      <c r="D222" s="206"/>
      <c r="E222" s="206"/>
      <c r="F222" s="206"/>
      <c r="G222" s="207"/>
      <c r="L222" s="208" t="s">
        <v>304</v>
      </c>
      <c r="O222" s="195">
        <v>3</v>
      </c>
    </row>
    <row r="223" spans="1:104" x14ac:dyDescent="0.25">
      <c r="A223" s="196">
        <v>52</v>
      </c>
      <c r="B223" s="197" t="s">
        <v>305</v>
      </c>
      <c r="C223" s="198" t="s">
        <v>306</v>
      </c>
      <c r="D223" s="199" t="s">
        <v>297</v>
      </c>
      <c r="E223" s="200">
        <v>1</v>
      </c>
      <c r="F223" s="200">
        <v>0</v>
      </c>
      <c r="G223" s="201">
        <f>E223*F223</f>
        <v>0</v>
      </c>
      <c r="O223" s="195">
        <v>2</v>
      </c>
      <c r="AA223" s="167">
        <v>12</v>
      </c>
      <c r="AB223" s="167">
        <v>0</v>
      </c>
      <c r="AC223" s="167">
        <v>53</v>
      </c>
      <c r="AZ223" s="167">
        <v>1</v>
      </c>
      <c r="BA223" s="167">
        <f>IF(AZ223=1,G223,0)</f>
        <v>0</v>
      </c>
      <c r="BB223" s="167">
        <f>IF(AZ223=2,G223,0)</f>
        <v>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202">
        <v>12</v>
      </c>
      <c r="CB223" s="202">
        <v>0</v>
      </c>
      <c r="CZ223" s="167">
        <v>0</v>
      </c>
    </row>
    <row r="224" spans="1:104" ht="21" x14ac:dyDescent="0.25">
      <c r="A224" s="203"/>
      <c r="B224" s="204"/>
      <c r="C224" s="205" t="s">
        <v>307</v>
      </c>
      <c r="D224" s="206"/>
      <c r="E224" s="206"/>
      <c r="F224" s="206"/>
      <c r="G224" s="207"/>
      <c r="L224" s="208" t="s">
        <v>307</v>
      </c>
      <c r="O224" s="195">
        <v>3</v>
      </c>
    </row>
    <row r="225" spans="1:104" x14ac:dyDescent="0.25">
      <c r="A225" s="196">
        <v>53</v>
      </c>
      <c r="B225" s="197" t="s">
        <v>308</v>
      </c>
      <c r="C225" s="198" t="s">
        <v>309</v>
      </c>
      <c r="D225" s="199" t="s">
        <v>297</v>
      </c>
      <c r="E225" s="200">
        <v>1</v>
      </c>
      <c r="F225" s="200">
        <v>0</v>
      </c>
      <c r="G225" s="201">
        <f>E225*F225</f>
        <v>0</v>
      </c>
      <c r="O225" s="195">
        <v>2</v>
      </c>
      <c r="AA225" s="167">
        <v>12</v>
      </c>
      <c r="AB225" s="167">
        <v>0</v>
      </c>
      <c r="AC225" s="167">
        <v>54</v>
      </c>
      <c r="AZ225" s="167">
        <v>1</v>
      </c>
      <c r="BA225" s="167">
        <f>IF(AZ225=1,G225,0)</f>
        <v>0</v>
      </c>
      <c r="BB225" s="167">
        <f>IF(AZ225=2,G225,0)</f>
        <v>0</v>
      </c>
      <c r="BC225" s="167">
        <f>IF(AZ225=3,G225,0)</f>
        <v>0</v>
      </c>
      <c r="BD225" s="167">
        <f>IF(AZ225=4,G225,0)</f>
        <v>0</v>
      </c>
      <c r="BE225" s="167">
        <f>IF(AZ225=5,G225,0)</f>
        <v>0</v>
      </c>
      <c r="CA225" s="202">
        <v>12</v>
      </c>
      <c r="CB225" s="202">
        <v>0</v>
      </c>
      <c r="CZ225" s="167">
        <v>0</v>
      </c>
    </row>
    <row r="226" spans="1:104" ht="31.2" x14ac:dyDescent="0.25">
      <c r="A226" s="203"/>
      <c r="B226" s="204"/>
      <c r="C226" s="205" t="s">
        <v>310</v>
      </c>
      <c r="D226" s="206"/>
      <c r="E226" s="206"/>
      <c r="F226" s="206"/>
      <c r="G226" s="207"/>
      <c r="L226" s="208" t="s">
        <v>310</v>
      </c>
      <c r="O226" s="195">
        <v>3</v>
      </c>
    </row>
    <row r="227" spans="1:104" x14ac:dyDescent="0.25">
      <c r="A227" s="196">
        <v>54</v>
      </c>
      <c r="B227" s="197" t="s">
        <v>311</v>
      </c>
      <c r="C227" s="198" t="s">
        <v>312</v>
      </c>
      <c r="D227" s="199" t="s">
        <v>297</v>
      </c>
      <c r="E227" s="200">
        <v>1</v>
      </c>
      <c r="F227" s="200">
        <v>0</v>
      </c>
      <c r="G227" s="201">
        <f>E227*F227</f>
        <v>0</v>
      </c>
      <c r="O227" s="195">
        <v>2</v>
      </c>
      <c r="AA227" s="167">
        <v>12</v>
      </c>
      <c r="AB227" s="167">
        <v>0</v>
      </c>
      <c r="AC227" s="167">
        <v>55</v>
      </c>
      <c r="AZ227" s="167">
        <v>1</v>
      </c>
      <c r="BA227" s="167">
        <f>IF(AZ227=1,G227,0)</f>
        <v>0</v>
      </c>
      <c r="BB227" s="167">
        <f>IF(AZ227=2,G227,0)</f>
        <v>0</v>
      </c>
      <c r="BC227" s="167">
        <f>IF(AZ227=3,G227,0)</f>
        <v>0</v>
      </c>
      <c r="BD227" s="167">
        <f>IF(AZ227=4,G227,0)</f>
        <v>0</v>
      </c>
      <c r="BE227" s="167">
        <f>IF(AZ227=5,G227,0)</f>
        <v>0</v>
      </c>
      <c r="CA227" s="202">
        <v>12</v>
      </c>
      <c r="CB227" s="202">
        <v>0</v>
      </c>
      <c r="CZ227" s="167">
        <v>0</v>
      </c>
    </row>
    <row r="228" spans="1:104" ht="21" x14ac:dyDescent="0.25">
      <c r="A228" s="203"/>
      <c r="B228" s="204"/>
      <c r="C228" s="205" t="s">
        <v>313</v>
      </c>
      <c r="D228" s="206"/>
      <c r="E228" s="206"/>
      <c r="F228" s="206"/>
      <c r="G228" s="207"/>
      <c r="L228" s="208" t="s">
        <v>313</v>
      </c>
      <c r="O228" s="195">
        <v>3</v>
      </c>
    </row>
    <row r="229" spans="1:104" x14ac:dyDescent="0.25">
      <c r="A229" s="215"/>
      <c r="B229" s="216" t="s">
        <v>74</v>
      </c>
      <c r="C229" s="217" t="str">
        <f>CONCATENATE(B216," ",C216)</f>
        <v>VRN Vedlejší rozpočtové náklady</v>
      </c>
      <c r="D229" s="218"/>
      <c r="E229" s="219"/>
      <c r="F229" s="220"/>
      <c r="G229" s="221">
        <f>SUM(G216:G228)</f>
        <v>0</v>
      </c>
      <c r="O229" s="195">
        <v>4</v>
      </c>
      <c r="BA229" s="222">
        <f>SUM(BA216:BA228)</f>
        <v>0</v>
      </c>
      <c r="BB229" s="222">
        <f>SUM(BB216:BB228)</f>
        <v>0</v>
      </c>
      <c r="BC229" s="222">
        <f>SUM(BC216:BC228)</f>
        <v>0</v>
      </c>
      <c r="BD229" s="222">
        <f>SUM(BD216:BD228)</f>
        <v>0</v>
      </c>
      <c r="BE229" s="222">
        <f>SUM(BE216:BE228)</f>
        <v>0</v>
      </c>
    </row>
    <row r="230" spans="1:104" x14ac:dyDescent="0.25">
      <c r="E230" s="167"/>
    </row>
    <row r="231" spans="1:104" x14ac:dyDescent="0.25">
      <c r="E231" s="167"/>
    </row>
    <row r="232" spans="1:104" x14ac:dyDescent="0.25">
      <c r="E232" s="167"/>
    </row>
    <row r="233" spans="1:104" x14ac:dyDescent="0.25">
      <c r="E233" s="167"/>
    </row>
    <row r="234" spans="1:104" x14ac:dyDescent="0.25">
      <c r="E234" s="167"/>
    </row>
    <row r="235" spans="1:104" x14ac:dyDescent="0.25">
      <c r="E235" s="167"/>
    </row>
    <row r="236" spans="1:104" x14ac:dyDescent="0.25">
      <c r="E236" s="167"/>
    </row>
    <row r="237" spans="1:104" x14ac:dyDescent="0.25">
      <c r="E237" s="167"/>
    </row>
    <row r="238" spans="1:104" x14ac:dyDescent="0.25">
      <c r="E238" s="167"/>
    </row>
    <row r="239" spans="1:104" x14ac:dyDescent="0.25">
      <c r="E239" s="167"/>
    </row>
    <row r="240" spans="1:104" x14ac:dyDescent="0.25">
      <c r="E240" s="167"/>
    </row>
    <row r="241" spans="1:7" x14ac:dyDescent="0.25">
      <c r="E241" s="167"/>
    </row>
    <row r="242" spans="1:7" x14ac:dyDescent="0.25">
      <c r="E242" s="167"/>
    </row>
    <row r="243" spans="1:7" x14ac:dyDescent="0.25">
      <c r="E243" s="167"/>
    </row>
    <row r="244" spans="1:7" x14ac:dyDescent="0.25">
      <c r="E244" s="167"/>
    </row>
    <row r="245" spans="1:7" x14ac:dyDescent="0.25">
      <c r="E245" s="167"/>
    </row>
    <row r="246" spans="1:7" x14ac:dyDescent="0.25">
      <c r="E246" s="167"/>
    </row>
    <row r="247" spans="1:7" x14ac:dyDescent="0.25">
      <c r="E247" s="167"/>
    </row>
    <row r="248" spans="1:7" x14ac:dyDescent="0.25">
      <c r="E248" s="167"/>
    </row>
    <row r="249" spans="1:7" x14ac:dyDescent="0.25">
      <c r="E249" s="167"/>
    </row>
    <row r="250" spans="1:7" x14ac:dyDescent="0.25">
      <c r="E250" s="167"/>
    </row>
    <row r="251" spans="1:7" x14ac:dyDescent="0.25">
      <c r="E251" s="167"/>
    </row>
    <row r="252" spans="1:7" x14ac:dyDescent="0.25">
      <c r="E252" s="167"/>
    </row>
    <row r="253" spans="1:7" x14ac:dyDescent="0.25">
      <c r="A253" s="223"/>
      <c r="B253" s="223"/>
      <c r="C253" s="223"/>
      <c r="D253" s="223"/>
      <c r="E253" s="223"/>
      <c r="F253" s="223"/>
      <c r="G253" s="223"/>
    </row>
    <row r="254" spans="1:7" x14ac:dyDescent="0.25">
      <c r="A254" s="223"/>
      <c r="B254" s="223"/>
      <c r="C254" s="223"/>
      <c r="D254" s="223"/>
      <c r="E254" s="223"/>
      <c r="F254" s="223"/>
      <c r="G254" s="223"/>
    </row>
    <row r="255" spans="1:7" x14ac:dyDescent="0.25">
      <c r="A255" s="223"/>
      <c r="B255" s="223"/>
      <c r="C255" s="223"/>
      <c r="D255" s="223"/>
      <c r="E255" s="223"/>
      <c r="F255" s="223"/>
      <c r="G255" s="223"/>
    </row>
    <row r="256" spans="1:7" x14ac:dyDescent="0.25">
      <c r="A256" s="223"/>
      <c r="B256" s="223"/>
      <c r="C256" s="223"/>
      <c r="D256" s="223"/>
      <c r="E256" s="223"/>
      <c r="F256" s="223"/>
      <c r="G256" s="223"/>
    </row>
    <row r="257" spans="5:5" x14ac:dyDescent="0.25">
      <c r="E257" s="167"/>
    </row>
    <row r="258" spans="5:5" x14ac:dyDescent="0.25">
      <c r="E258" s="167"/>
    </row>
    <row r="259" spans="5:5" x14ac:dyDescent="0.25">
      <c r="E259" s="167"/>
    </row>
    <row r="260" spans="5:5" x14ac:dyDescent="0.25">
      <c r="E260" s="167"/>
    </row>
    <row r="261" spans="5:5" x14ac:dyDescent="0.25">
      <c r="E261" s="167"/>
    </row>
    <row r="262" spans="5:5" x14ac:dyDescent="0.25">
      <c r="E262" s="167"/>
    </row>
    <row r="263" spans="5:5" x14ac:dyDescent="0.25">
      <c r="E263" s="167"/>
    </row>
    <row r="264" spans="5:5" x14ac:dyDescent="0.25">
      <c r="E264" s="167"/>
    </row>
    <row r="265" spans="5:5" x14ac:dyDescent="0.25">
      <c r="E265" s="167"/>
    </row>
    <row r="266" spans="5:5" x14ac:dyDescent="0.25">
      <c r="E266" s="167"/>
    </row>
    <row r="267" spans="5:5" x14ac:dyDescent="0.25">
      <c r="E267" s="167"/>
    </row>
    <row r="268" spans="5:5" x14ac:dyDescent="0.25">
      <c r="E268" s="167"/>
    </row>
    <row r="269" spans="5:5" x14ac:dyDescent="0.25">
      <c r="E269" s="167"/>
    </row>
    <row r="270" spans="5:5" x14ac:dyDescent="0.25">
      <c r="E270" s="167"/>
    </row>
    <row r="271" spans="5:5" x14ac:dyDescent="0.25">
      <c r="E271" s="167"/>
    </row>
    <row r="272" spans="5:5" x14ac:dyDescent="0.25">
      <c r="E272" s="167"/>
    </row>
    <row r="273" spans="1:5" x14ac:dyDescent="0.25">
      <c r="E273" s="167"/>
    </row>
    <row r="274" spans="1:5" x14ac:dyDescent="0.25">
      <c r="E274" s="167"/>
    </row>
    <row r="275" spans="1:5" x14ac:dyDescent="0.25">
      <c r="E275" s="167"/>
    </row>
    <row r="276" spans="1:5" x14ac:dyDescent="0.25">
      <c r="E276" s="167"/>
    </row>
    <row r="277" spans="1:5" x14ac:dyDescent="0.25">
      <c r="E277" s="167"/>
    </row>
    <row r="278" spans="1:5" x14ac:dyDescent="0.25">
      <c r="E278" s="167"/>
    </row>
    <row r="279" spans="1:5" x14ac:dyDescent="0.25">
      <c r="E279" s="167"/>
    </row>
    <row r="280" spans="1:5" x14ac:dyDescent="0.25">
      <c r="E280" s="167"/>
    </row>
    <row r="281" spans="1:5" x14ac:dyDescent="0.25">
      <c r="E281" s="167"/>
    </row>
    <row r="282" spans="1:5" x14ac:dyDescent="0.25">
      <c r="E282" s="167"/>
    </row>
    <row r="283" spans="1:5" x14ac:dyDescent="0.25">
      <c r="E283" s="167"/>
    </row>
    <row r="284" spans="1:5" x14ac:dyDescent="0.25">
      <c r="E284" s="167"/>
    </row>
    <row r="285" spans="1:5" x14ac:dyDescent="0.25">
      <c r="E285" s="167"/>
    </row>
    <row r="286" spans="1:5" x14ac:dyDescent="0.25">
      <c r="E286" s="167"/>
    </row>
    <row r="287" spans="1:5" x14ac:dyDescent="0.25">
      <c r="E287" s="167"/>
    </row>
    <row r="288" spans="1:5" x14ac:dyDescent="0.25">
      <c r="A288" s="224"/>
      <c r="B288" s="224"/>
    </row>
    <row r="289" spans="1:7" x14ac:dyDescent="0.25">
      <c r="A289" s="223"/>
      <c r="B289" s="223"/>
      <c r="C289" s="226"/>
      <c r="D289" s="226"/>
      <c r="E289" s="227"/>
      <c r="F289" s="226"/>
      <c r="G289" s="228"/>
    </row>
    <row r="290" spans="1:7" x14ac:dyDescent="0.25">
      <c r="A290" s="229"/>
      <c r="B290" s="229"/>
      <c r="C290" s="223"/>
      <c r="D290" s="223"/>
      <c r="E290" s="230"/>
      <c r="F290" s="223"/>
      <c r="G290" s="223"/>
    </row>
    <row r="291" spans="1:7" x14ac:dyDescent="0.25">
      <c r="A291" s="223"/>
      <c r="B291" s="223"/>
      <c r="C291" s="223"/>
      <c r="D291" s="223"/>
      <c r="E291" s="230"/>
      <c r="F291" s="223"/>
      <c r="G291" s="223"/>
    </row>
    <row r="292" spans="1:7" x14ac:dyDescent="0.25">
      <c r="A292" s="223"/>
      <c r="B292" s="223"/>
      <c r="C292" s="223"/>
      <c r="D292" s="223"/>
      <c r="E292" s="230"/>
      <c r="F292" s="223"/>
      <c r="G292" s="223"/>
    </row>
    <row r="293" spans="1:7" x14ac:dyDescent="0.25">
      <c r="A293" s="223"/>
      <c r="B293" s="223"/>
      <c r="C293" s="223"/>
      <c r="D293" s="223"/>
      <c r="E293" s="230"/>
      <c r="F293" s="223"/>
      <c r="G293" s="223"/>
    </row>
    <row r="294" spans="1:7" x14ac:dyDescent="0.25">
      <c r="A294" s="223"/>
      <c r="B294" s="223"/>
      <c r="C294" s="223"/>
      <c r="D294" s="223"/>
      <c r="E294" s="230"/>
      <c r="F294" s="223"/>
      <c r="G294" s="223"/>
    </row>
    <row r="295" spans="1:7" x14ac:dyDescent="0.25">
      <c r="A295" s="223"/>
      <c r="B295" s="223"/>
      <c r="C295" s="223"/>
      <c r="D295" s="223"/>
      <c r="E295" s="230"/>
      <c r="F295" s="223"/>
      <c r="G295" s="223"/>
    </row>
    <row r="296" spans="1:7" x14ac:dyDescent="0.25">
      <c r="A296" s="223"/>
      <c r="B296" s="223"/>
      <c r="C296" s="223"/>
      <c r="D296" s="223"/>
      <c r="E296" s="230"/>
      <c r="F296" s="223"/>
      <c r="G296" s="223"/>
    </row>
    <row r="297" spans="1:7" x14ac:dyDescent="0.25">
      <c r="A297" s="223"/>
      <c r="B297" s="223"/>
      <c r="C297" s="223"/>
      <c r="D297" s="223"/>
      <c r="E297" s="230"/>
      <c r="F297" s="223"/>
      <c r="G297" s="223"/>
    </row>
    <row r="298" spans="1:7" x14ac:dyDescent="0.25">
      <c r="A298" s="223"/>
      <c r="B298" s="223"/>
      <c r="C298" s="223"/>
      <c r="D298" s="223"/>
      <c r="E298" s="230"/>
      <c r="F298" s="223"/>
      <c r="G298" s="223"/>
    </row>
    <row r="299" spans="1:7" x14ac:dyDescent="0.25">
      <c r="A299" s="223"/>
      <c r="B299" s="223"/>
      <c r="C299" s="223"/>
      <c r="D299" s="223"/>
      <c r="E299" s="230"/>
      <c r="F299" s="223"/>
      <c r="G299" s="223"/>
    </row>
    <row r="300" spans="1:7" x14ac:dyDescent="0.25">
      <c r="A300" s="223"/>
      <c r="B300" s="223"/>
      <c r="C300" s="223"/>
      <c r="D300" s="223"/>
      <c r="E300" s="230"/>
      <c r="F300" s="223"/>
      <c r="G300" s="223"/>
    </row>
    <row r="301" spans="1:7" x14ac:dyDescent="0.25">
      <c r="A301" s="223"/>
      <c r="B301" s="223"/>
      <c r="C301" s="223"/>
      <c r="D301" s="223"/>
      <c r="E301" s="230"/>
      <c r="F301" s="223"/>
      <c r="G301" s="223"/>
    </row>
    <row r="302" spans="1:7" x14ac:dyDescent="0.25">
      <c r="A302" s="223"/>
      <c r="B302" s="223"/>
      <c r="C302" s="223"/>
      <c r="D302" s="223"/>
      <c r="E302" s="230"/>
      <c r="F302" s="223"/>
      <c r="G302" s="223"/>
    </row>
  </sheetData>
  <mergeCells count="147">
    <mergeCell ref="C218:G218"/>
    <mergeCell ref="C220:G220"/>
    <mergeCell ref="C222:G222"/>
    <mergeCell ref="C224:G224"/>
    <mergeCell ref="C226:G226"/>
    <mergeCell ref="C228:G228"/>
    <mergeCell ref="C203:D203"/>
    <mergeCell ref="C204:D204"/>
    <mergeCell ref="C205:D205"/>
    <mergeCell ref="C193:D193"/>
    <mergeCell ref="C194:D194"/>
    <mergeCell ref="C195:D195"/>
    <mergeCell ref="C197:D197"/>
    <mergeCell ref="C198:D198"/>
    <mergeCell ref="C199:D199"/>
    <mergeCell ref="C200:D200"/>
    <mergeCell ref="C202:D202"/>
    <mergeCell ref="C179:D179"/>
    <mergeCell ref="C181:D181"/>
    <mergeCell ref="C183:D183"/>
    <mergeCell ref="C185:D185"/>
    <mergeCell ref="C186:D186"/>
    <mergeCell ref="C187:D187"/>
    <mergeCell ref="C189:D189"/>
    <mergeCell ref="C170:G170"/>
    <mergeCell ref="C171:G171"/>
    <mergeCell ref="C172:G172"/>
    <mergeCell ref="C173:D173"/>
    <mergeCell ref="C174:D174"/>
    <mergeCell ref="C163:D163"/>
    <mergeCell ref="C164:D164"/>
    <mergeCell ref="C165:D165"/>
    <mergeCell ref="C167:G167"/>
    <mergeCell ref="C168:G168"/>
    <mergeCell ref="C169:G169"/>
    <mergeCell ref="C157:G157"/>
    <mergeCell ref="C158:G158"/>
    <mergeCell ref="C159:G159"/>
    <mergeCell ref="C160:G160"/>
    <mergeCell ref="C161:G161"/>
    <mergeCell ref="C162:G162"/>
    <mergeCell ref="C149:D149"/>
    <mergeCell ref="C150:D150"/>
    <mergeCell ref="C151:D151"/>
    <mergeCell ref="C153:D153"/>
    <mergeCell ref="C154:D154"/>
    <mergeCell ref="C155:D155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0:D130"/>
    <mergeCell ref="C131:D131"/>
    <mergeCell ref="C132:D132"/>
    <mergeCell ref="C133:D133"/>
    <mergeCell ref="C135:D135"/>
    <mergeCell ref="C136:D136"/>
    <mergeCell ref="C124:D124"/>
    <mergeCell ref="C125:D125"/>
    <mergeCell ref="C126:D126"/>
    <mergeCell ref="C127:D127"/>
    <mergeCell ref="C128:D128"/>
    <mergeCell ref="C129:D129"/>
    <mergeCell ref="C115:D115"/>
    <mergeCell ref="C117:D117"/>
    <mergeCell ref="C118:D118"/>
    <mergeCell ref="C119:D119"/>
    <mergeCell ref="C120:D120"/>
    <mergeCell ref="C121:D121"/>
    <mergeCell ref="C122:D122"/>
    <mergeCell ref="C123:D123"/>
    <mergeCell ref="C100:D100"/>
    <mergeCell ref="C102:G102"/>
    <mergeCell ref="C103:D103"/>
    <mergeCell ref="C104:D104"/>
    <mergeCell ref="C106:G106"/>
    <mergeCell ref="C107:D107"/>
    <mergeCell ref="C91:D91"/>
    <mergeCell ref="C94:D94"/>
    <mergeCell ref="C95:D95"/>
    <mergeCell ref="C96:D96"/>
    <mergeCell ref="C97:D97"/>
    <mergeCell ref="C99:G99"/>
    <mergeCell ref="C79:D79"/>
    <mergeCell ref="C80:D80"/>
    <mergeCell ref="C81:D81"/>
    <mergeCell ref="C82:D82"/>
    <mergeCell ref="C86:D86"/>
    <mergeCell ref="C87:D87"/>
    <mergeCell ref="C88:D88"/>
    <mergeCell ref="C89:D89"/>
    <mergeCell ref="C70:D70"/>
    <mergeCell ref="C71:D71"/>
    <mergeCell ref="C72:D72"/>
    <mergeCell ref="C61:D61"/>
    <mergeCell ref="C62:D62"/>
    <mergeCell ref="C63:D63"/>
    <mergeCell ref="C64:D64"/>
    <mergeCell ref="C66:D66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40:D40"/>
    <mergeCell ref="C41:D41"/>
    <mergeCell ref="C42:D42"/>
    <mergeCell ref="C55:D55"/>
    <mergeCell ref="C57:D57"/>
    <mergeCell ref="C58:D58"/>
    <mergeCell ref="C59:D59"/>
    <mergeCell ref="C29:G29"/>
    <mergeCell ref="C30:G30"/>
    <mergeCell ref="C31:G31"/>
    <mergeCell ref="C32:G32"/>
    <mergeCell ref="C33:G33"/>
    <mergeCell ref="C34:G34"/>
    <mergeCell ref="C35:G35"/>
    <mergeCell ref="C36:D36"/>
    <mergeCell ref="C13:D13"/>
    <mergeCell ref="C17:D17"/>
    <mergeCell ref="C19:D19"/>
    <mergeCell ref="C20:D20"/>
    <mergeCell ref="C21:D21"/>
    <mergeCell ref="C23:D23"/>
    <mergeCell ref="C24:D24"/>
    <mergeCell ref="C25:D25"/>
    <mergeCell ref="A1:G1"/>
    <mergeCell ref="A3:B3"/>
    <mergeCell ref="A4:B4"/>
    <mergeCell ref="E4:G4"/>
    <mergeCell ref="C9:G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2019-03-25T10:39:44Z</dcterms:created>
  <dcterms:modified xsi:type="dcterms:W3CDTF">2019-03-25T10:41:16Z</dcterms:modified>
</cp:coreProperties>
</file>